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Z:\Gestion Contractual\COMITÉS DE CONTRATACION\PROCESOS PARA INGRESAR A COMITE\Estudios previos solicitud pública mto y overhaul escaleras\"/>
    </mc:Choice>
  </mc:AlternateContent>
  <xr:revisionPtr revIDLastSave="0" documentId="13_ncr:1_{59DD0A73-2D5C-449D-A142-1329A9C3A51D}" xr6:coauthVersionLast="47" xr6:coauthVersionMax="47" xr10:uidLastSave="{00000000-0000-0000-0000-000000000000}"/>
  <bookViews>
    <workbookView xWindow="-120" yWindow="-120" windowWidth="29040" windowHeight="15720" xr2:uid="{00000000-000D-0000-FFFF-FFFF00000000}"/>
  </bookViews>
  <sheets>
    <sheet name="ANEXO RIESGOS" sheetId="1" r:id="rId1"/>
    <sheet name="TABLAS VALORACIÓN" sheetId="2" r:id="rId2"/>
  </sheets>
  <definedNames>
    <definedName name="_xlnm.Print_Area" localSheetId="0">'ANEXO RIESGOS'!$C$1:$AD$36</definedName>
    <definedName name="ASIGNACIÓN">'TABLAS VALORACIÓN'!$H$27:$H$28</definedName>
    <definedName name="CLASE">'TABLAS VALORACIÓN'!$C$27:$C$28</definedName>
    <definedName name="ETAPA">'TABLAS VALORACIÓN'!#REF!</definedName>
    <definedName name="FUENTE">'TABLAS VALORACIÓN'!$D$27:$D$28</definedName>
    <definedName name="IMPACTO">'TABLAS VALORACIÓN'!$G$27:$G$31</definedName>
    <definedName name="PROBABILIDAD">'TABLAS VALORACIÓN'!$F$27:$F$31</definedName>
    <definedName name="TIPO">'TABLAS VALORACIÓN'!#REF!</definedName>
    <definedName name="_xlnm.Print_Titles" localSheetId="0">'ANEXO RIESGOS'!$1:$9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5" i="1" l="1"/>
  <c r="S35" i="1" s="1"/>
  <c r="L35" i="1"/>
  <c r="M35" i="1" s="1"/>
  <c r="R34" i="1" l="1"/>
  <c r="S34" i="1" s="1"/>
  <c r="R33" i="1"/>
  <c r="S33" i="1" s="1"/>
  <c r="R32" i="1"/>
  <c r="S32" i="1" s="1"/>
  <c r="R31" i="1"/>
  <c r="S31" i="1" s="1"/>
  <c r="R30" i="1"/>
  <c r="S30" i="1" s="1"/>
  <c r="R29" i="1"/>
  <c r="S29" i="1" s="1"/>
  <c r="M32" i="1"/>
  <c r="L34" i="1"/>
  <c r="M34" i="1" s="1"/>
  <c r="L33" i="1"/>
  <c r="M33" i="1" s="1"/>
  <c r="L32" i="1"/>
  <c r="L31" i="1"/>
  <c r="M31" i="1" s="1"/>
  <c r="L30" i="1"/>
  <c r="M30" i="1" s="1"/>
  <c r="L29" i="1"/>
  <c r="M29" i="1" s="1"/>
  <c r="L28" i="1"/>
  <c r="M28" i="1" s="1"/>
  <c r="L22" i="1"/>
  <c r="M22" i="1" s="1"/>
  <c r="L27" i="1"/>
  <c r="M27" i="1" s="1"/>
  <c r="L24" i="1"/>
  <c r="M24" i="1" s="1"/>
  <c r="L21" i="1"/>
  <c r="L20" i="1"/>
  <c r="L19" i="1"/>
  <c r="L18" i="1"/>
  <c r="L15" i="1"/>
  <c r="M15" i="1" s="1"/>
  <c r="L14" i="1"/>
  <c r="M14" i="1" s="1"/>
  <c r="L13" i="1"/>
  <c r="M13" i="1" s="1"/>
  <c r="L10" i="1"/>
  <c r="R16" i="1"/>
  <c r="S16" i="1" s="1"/>
  <c r="R17" i="1"/>
  <c r="R18" i="1"/>
  <c r="S18" i="1" s="1"/>
  <c r="R19" i="1"/>
  <c r="S19" i="1" s="1"/>
  <c r="R20" i="1"/>
  <c r="S20" i="1" s="1"/>
  <c r="R21" i="1"/>
  <c r="S21" i="1" s="1"/>
  <c r="R22" i="1"/>
  <c r="S22" i="1" s="1"/>
  <c r="R23" i="1"/>
  <c r="S23" i="1" s="1"/>
  <c r="R24" i="1"/>
  <c r="S24" i="1" s="1"/>
  <c r="R25" i="1"/>
  <c r="S25" i="1" s="1"/>
  <c r="R26" i="1"/>
  <c r="S26" i="1" s="1"/>
  <c r="R27" i="1"/>
  <c r="S27" i="1" s="1"/>
  <c r="R28" i="1"/>
  <c r="S28" i="1" s="1"/>
  <c r="R15" i="1"/>
  <c r="S15" i="1" s="1"/>
  <c r="R14" i="1"/>
  <c r="S14" i="1" s="1"/>
  <c r="R10" i="1"/>
  <c r="L23" i="1"/>
  <c r="M23" i="1" s="1"/>
  <c r="S17" i="1"/>
  <c r="R11" i="1"/>
  <c r="S11" i="1" s="1"/>
  <c r="R12" i="1"/>
  <c r="S12" i="1" s="1"/>
  <c r="R13" i="1"/>
  <c r="S13" i="1" s="1"/>
  <c r="L17" i="1"/>
  <c r="M17" i="1" s="1"/>
  <c r="L25" i="1"/>
  <c r="M25" i="1" s="1"/>
  <c r="L26" i="1"/>
  <c r="M26" i="1" s="1"/>
  <c r="L11" i="1"/>
  <c r="M11" i="1" s="1"/>
  <c r="L12" i="1"/>
  <c r="M12" i="1" s="1"/>
  <c r="M21" i="1" l="1"/>
  <c r="M20" i="1" l="1"/>
  <c r="M19" i="1"/>
  <c r="M18" i="1"/>
  <c r="L16" i="1"/>
  <c r="M16" i="1" s="1"/>
  <c r="M10" i="1"/>
  <c r="S10" i="1"/>
  <c r="Z27" i="1" l="1"/>
  <c r="AA27" i="1"/>
  <c r="AB27" i="1"/>
  <c r="AC27" i="1"/>
</calcChain>
</file>

<file path=xl/sharedStrings.xml><?xml version="1.0" encoding="utf-8"?>
<sst xmlns="http://schemas.openxmlformats.org/spreadsheetml/2006/main" count="649" uniqueCount="229">
  <si>
    <t>Clase</t>
  </si>
  <si>
    <t>Fuente</t>
  </si>
  <si>
    <t>Etapa</t>
  </si>
  <si>
    <t>Tipo</t>
  </si>
  <si>
    <t>Descripción (Qué puede pasar y, cómo puede ocurrir)</t>
  </si>
  <si>
    <t>Consecuencia de la ocurrencia del evento</t>
  </si>
  <si>
    <t>Impacto</t>
  </si>
  <si>
    <t>Valoración del riesgo</t>
  </si>
  <si>
    <t>Categoría</t>
  </si>
  <si>
    <t>¿A quién se le asigna?</t>
  </si>
  <si>
    <t>Tratamiento/Controles a ser implementados</t>
  </si>
  <si>
    <t>Probabilidad</t>
  </si>
  <si>
    <t>¿Afecta la ejecución del contrato?</t>
  </si>
  <si>
    <t>Impacto después del tratamiento</t>
  </si>
  <si>
    <t>Monitoreo y revisión</t>
  </si>
  <si>
    <t>¿Cómo se realiza  el monitoreo?</t>
  </si>
  <si>
    <t>Periodicidad</t>
  </si>
  <si>
    <t>8,9,10</t>
  </si>
  <si>
    <t>Riesgo Extremo</t>
  </si>
  <si>
    <t>6 Y 7</t>
  </si>
  <si>
    <t>Riesgo Alto</t>
  </si>
  <si>
    <t>Riesgo Medio</t>
  </si>
  <si>
    <t>2,3 Y 4</t>
  </si>
  <si>
    <t>Riesgo Bajo</t>
  </si>
  <si>
    <t xml:space="preserve">Moderado </t>
  </si>
  <si>
    <t xml:space="preserve">  Raro (puede ocurrir excepcionalmente)  </t>
  </si>
  <si>
    <t xml:space="preserve"> Improbable (puede ocurrir ocasionalmente)</t>
  </si>
  <si>
    <t>Posible (puede ocurrir en cualquier momento futuro)</t>
  </si>
  <si>
    <t xml:space="preserve">Probable (probablemente va a ocurrir)                                          </t>
  </si>
  <si>
    <t>Casi cierto (ocurre en la mayoría de circunstancias)              </t>
  </si>
  <si>
    <t>Valoración  </t>
  </si>
  <si>
    <t>Clasificación Cualitativa</t>
  </si>
  <si>
    <t>Clasificación Monetaria</t>
  </si>
  <si>
    <t>Genera un impacto sobre el valor del contrato entre el cinco (5%) y el quince por ciento (15%).</t>
  </si>
  <si>
    <t>Incrementa el valor del contrato entre el quince (15%) y el treinta por ciento (30%).</t>
  </si>
  <si>
    <t>Impacto sobre el valor del contrato de más del treinta por ciento (30%).</t>
  </si>
  <si>
    <t>Los sobrecostos no representan más del cinco por ciento (5%) del valor del contrato.</t>
  </si>
  <si>
    <t>Los sobrecostos no representan mpas del uno por ciento (1%) del valor del contrato.</t>
  </si>
  <si>
    <t>Obstruye la ejecución del contrato de manera intrascendente.</t>
  </si>
  <si>
    <t>Dificulta la ejecución del contrato de manera baja. Aplicando medidas mínimas se puede lograr el objeto contractual.</t>
  </si>
  <si>
    <t>Afecta la ejecución del contrato sin alterar el beneficio de las partes.</t>
  </si>
  <si>
    <t>Obstruye la ejecución del contrato sustancialmente per aun así permite la consecución del objeto contractual.</t>
  </si>
  <si>
    <t>Perturba la ejecución del contrato de manera grave imposibilitando la consecución del objeto contractual.</t>
  </si>
  <si>
    <t>Valoración</t>
  </si>
  <si>
    <t xml:space="preserve">Insignificante </t>
  </si>
  <si>
    <t>Menor</t>
  </si>
  <si>
    <t>Mayor</t>
  </si>
  <si>
    <t>Catastrófico</t>
  </si>
  <si>
    <t>IMPACTO</t>
  </si>
  <si>
    <t>CLASE</t>
  </si>
  <si>
    <t>General</t>
  </si>
  <si>
    <t>Específico</t>
  </si>
  <si>
    <t>FUENTE</t>
  </si>
  <si>
    <t>Interno</t>
  </si>
  <si>
    <t>Externo</t>
  </si>
  <si>
    <t>Planeación</t>
  </si>
  <si>
    <t>Selección</t>
  </si>
  <si>
    <t>Contratación</t>
  </si>
  <si>
    <t>Ejecución</t>
  </si>
  <si>
    <t>Riesgos Sociales o Políticos</t>
  </si>
  <si>
    <t>Riesgos Operacionales</t>
  </si>
  <si>
    <t>Riesgos Regulatorios</t>
  </si>
  <si>
    <t>PROBABILIDAD</t>
  </si>
  <si>
    <t>1=Raro</t>
  </si>
  <si>
    <t>2=Improbable</t>
  </si>
  <si>
    <t>3=Posible</t>
  </si>
  <si>
    <t>4=Probable</t>
  </si>
  <si>
    <t>5=Casi cierto</t>
  </si>
  <si>
    <t>2= Menor</t>
  </si>
  <si>
    <t xml:space="preserve">1= Insignificante </t>
  </si>
  <si>
    <t xml:space="preserve">3= Moderado </t>
  </si>
  <si>
    <t>4= Mayor</t>
  </si>
  <si>
    <t>5= Catastrófico</t>
  </si>
  <si>
    <t>ICBF</t>
  </si>
  <si>
    <t>Contratista</t>
  </si>
  <si>
    <t>Probabilidad del Riesgo</t>
  </si>
  <si>
    <t>Impacto del riesgo</t>
  </si>
  <si>
    <t>Categoría del riesgo</t>
  </si>
  <si>
    <t>No.</t>
  </si>
  <si>
    <r>
      <t xml:space="preserve">TABLAS PARA VALORACIÓN DE RIESGO SEGÚN METODOLOGÍA CCE </t>
    </r>
    <r>
      <rPr>
        <b/>
        <sz val="11"/>
        <color rgb="FFFF0000"/>
        <rFont val="Arial"/>
        <family val="2"/>
      </rPr>
      <t>- No imprimir</t>
    </r>
  </si>
  <si>
    <t>Fuente: Agencia Nacional para la Contratación Pública – Colombia Compra Eficiente, http://www.colombiacompra.gov.co/es/manuales-y-documentos-tipo, disponible en internet, fecha de consulta 23 de enero de 2016.</t>
  </si>
  <si>
    <t>Responsable por implementar el tratamiento</t>
  </si>
  <si>
    <r>
      <rPr>
        <b/>
        <sz val="12"/>
        <rFont val="Tempus Sans ITC"/>
        <family val="5"/>
      </rPr>
      <t xml:space="preserve">Antes de imprimir este documento… piense en el medio ambiente!  </t>
    </r>
    <r>
      <rPr>
        <sz val="9"/>
        <rFont val="Arial"/>
        <family val="2"/>
      </rPr>
      <t xml:space="preserve">
     </t>
    </r>
    <r>
      <rPr>
        <sz val="6"/>
        <rFont val="Arial"/>
        <family val="2"/>
      </rPr>
      <t>Cualquier copia impresa de este documento se considera como COPIA NO CONTROLADA.</t>
    </r>
  </si>
  <si>
    <t>Clasificación de la Información:
Pública</t>
  </si>
  <si>
    <t>Elaborado de conformidad con la metodología propuesta por la Agencia Nacional para la Contratación Pública – Colombia Compra Eficiente, detallada en el “Manual para la Identificación y Cobertura del Riesgo en los Proceso de Contratación", fuente: http://www.colombiacompra.gov.co/es/manuales-y-documentos-tipo, disponible en internet, fecha de consulta 23 de enero de 2016.</t>
  </si>
  <si>
    <t>Plan anual de adquisición</t>
  </si>
  <si>
    <t>Perfeccionamiento</t>
  </si>
  <si>
    <t>Versión 2</t>
  </si>
  <si>
    <t>A partir de cuando se inicia el tratamiento</t>
  </si>
  <si>
    <t>Cuando se completa el tratamiento</t>
  </si>
  <si>
    <t>Vencimiento del plazo o acta de liquidación</t>
  </si>
  <si>
    <t>Descrición</t>
  </si>
  <si>
    <t>Si</t>
  </si>
  <si>
    <t>No</t>
  </si>
  <si>
    <t>ICBF y Contratista</t>
  </si>
  <si>
    <t>Durante esta estapa, la Entidad elabora los estudios previos y el proyecto de pliegos de condiciones o sus equivalentes. Dentro de las preguntas que la Entidad Estatal debe hacerse para identificar los
Riesgos de la etapa de planeación se encuentran las siguientes:
(i) La modalidad de contratación es adecuada para el bien servicio u obra necesitado.
(ii) Los requisitos habilitantes son los apropiados para el Proceso de Contratación y es posible
encontrar proponentes que los cumplan incluyendo los Riesgos relacionados con la habilidad para
determinar requisitos habilitantes consistentes con el Proceso de Contratación y con el sector
económico en el que actúan los posibles oferentes.
(iii) El valor del contrato corresponde a los precios del mercado.
(iv) La descripción del bien o servicio requerido es claro.
(v) El Proceso de Contratación cuenta con las condiciones que garanticen la transparencia, equidad
y competencia entre los proponentes.
(vi) El estudio de mercado permite identificar los aspectos de oferta y demanda del mercado
respectivo.
(vii) El diseño del Proceso de Contratación permite satisfacer las necesidades de la Entidad Estatal,
cumplir su misión y si es coherente con el cumplimiento de sus objetivos y metas.</t>
  </si>
  <si>
    <t>En la etapa de selección la Entidad Estatal selecciona al contratista. En esta etapa los Riesgos frecuentes son los siguientes:
(i) Falta de capacidad de la Entidad Estatal para promover y adelantar la selección del contratista,
incluyendo el riesgo de seleccionar aquellos que no cumplan con la totalidad de los requisitos
habilitantes o se encuentren incursos en alguna inhabilidad o incompatibilidad.
(ii) Riesgo de colusión.
(iii) Riesgo de ofertas artificialmente bajas.</t>
  </si>
  <si>
    <t xml:space="preserve"> Acto de Apertura del Proceso de
Contratación</t>
  </si>
  <si>
    <t xml:space="preserve"> Adjudicación o la declaración de desierto del Proceso de Contratación</t>
  </si>
  <si>
    <t xml:space="preserve"> Adjudicación del contrato objeto del proceso de contratación</t>
  </si>
  <si>
    <t xml:space="preserve"> En esta etapa los Riesgos frecuentes son los siguientes:
(i) Riesgo de que no se firme el contrato.
(ii) Riesgo de que no se presenten las garantías requeridas en los Documentos del Proceso de
Contratación o que su presentación sea tardía.
(iii) Riesgos asociados al incumplimiento de la publicación o el registro presupuestal del contrato.
(iv) Riesgos asociados a los reclamos de terceros sobre la selección del oferente que retrasen el
perfeccionamiento del contrato.</t>
  </si>
  <si>
    <t>Esta etapa puede extenderse cuando hay lugar a garantías de calidad, estabilidad y
mantenimiento, o a condiciones de disposición final o recuperación ambiental de las obras o bienes.
En esta etapa se cumplen con las obligaciones previstas en el contrato, permitiendo el logro del
objeto del Proceso de Contratación; en consecuencia los Riesgos frecuentes son los asociados al
cumplimiento del contrato y el logro del objeto propuesto, el rompimiento del equilibrio económico
del contrato, los asociados a la liquidación y terminación del contrato y aquellos relacionados con el
incumplimiento de la normativa posconsumo.</t>
  </si>
  <si>
    <t>Tipo de riesgo</t>
  </si>
  <si>
    <t>Descripción</t>
  </si>
  <si>
    <t>son los derivados del comportamiento del mercado, tales como la fluctuación
de los precios de los insumos, desabastecimiento y especulación de los mismos, entre otros.</t>
  </si>
  <si>
    <t>Riesgos Económicos:</t>
  </si>
  <si>
    <t>son los derivados de los cambios de las políticas gubernamentales y de
cambios en las condiciones sociales que tengan impacto en la ejecución del contrato.</t>
  </si>
  <si>
    <t xml:space="preserve">Riesgos Financieros: </t>
  </si>
  <si>
    <t xml:space="preserve">son los asociados a la operatividad del contrato, tales como la suficiencia del
presupuesto oficial, del plazo o los derivados de procesos, procedimientos, parámetros, sistemas de
información y tecnológicos, equipos humanos o técnicos inadecuados o insuficientes. </t>
  </si>
  <si>
    <t>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t>
  </si>
  <si>
    <t xml:space="preserve">derivados de cambios regulatorios o reglamentarios que afecten la ecuación
económica del contrato. </t>
  </si>
  <si>
    <t xml:space="preserve">Riesgos de la Naturaleza: </t>
  </si>
  <si>
    <t xml:space="preserve">son los eventos naturales previsibles en los cuales no hay intervención humana
que puedan tener impacto en la ejecución del contrato, por ejemplo los temblores, inundaciones,
lluvias, sequías, entre otros. </t>
  </si>
  <si>
    <t xml:space="preserve"> Riesgos Ambientales: </t>
  </si>
  <si>
    <t xml:space="preserve">son los derivados de las obligaciones legales o reglamentarias de carácter ambiental, así como de las licencias, planes de manejo o de permisos y autorizaciones ambientales, incluyendo tasas retributivas y compensatorias, obligaciones de mitigación, tareas de monitoreo y control, entre otras. </t>
  </si>
  <si>
    <t xml:space="preserve">Riesgos Tecnológicos: </t>
  </si>
  <si>
    <t>son los derivados de fallas en los sistemas de comunicación de voz y de datos, suspensión de servicios públicos, nuevos desarrollos tecnológicos o estándares que deben ser tenidos en cuenta para la ejecución del contrato, obsolescencia tecnológica</t>
  </si>
  <si>
    <t>Clase del Riesgo</t>
  </si>
  <si>
    <t>Fuente del Riesgo</t>
  </si>
  <si>
    <t>es un Riesgo de todos los Procesos de Contratación adelantados por la Entidad Estatal, por lo cual está presente en toda su actividad contractual.</t>
  </si>
  <si>
    <t>es un Riesgo propio del Proceso de Contratación objeto de análisis.</t>
  </si>
  <si>
    <t xml:space="preserve">es un Riesgo asociado a la operación, capacidad, o situación particular de la Entidad Estatal
(reputacional, tecnológico). </t>
  </si>
  <si>
    <t>es un Riesgo del sector del objeto del Proceso de Contratación, o asociado a asuntos no referidos a la Entidad Estatal (desastres económicos, existencia de monopolios, circunstancias electorales).</t>
  </si>
  <si>
    <t>Fecha</t>
  </si>
  <si>
    <t>Denominación del bien o servicio</t>
  </si>
  <si>
    <t>PROCESO
ADQUISICIÓN DE BIENES Y SERVICIOS
FORMATO - Anexo FCT Matriz de identificación, valoración y asignación de riesgos</t>
  </si>
  <si>
    <t>Etapa del proceso</t>
  </si>
  <si>
    <t>Desde</t>
  </si>
  <si>
    <t>Hasta</t>
  </si>
  <si>
    <t>A3.F1.P3.ABS</t>
  </si>
  <si>
    <t>El contratista no  atiende las observaciones del comité técnico</t>
  </si>
  <si>
    <t xml:space="preserve">Monitoreo y seguimiento minucioso a las Obligaciones, generando alertas tempranas en caso de incumplimiento y demoras. </t>
  </si>
  <si>
    <t>diaria</t>
  </si>
  <si>
    <t>Durante la ejecucion del contrato</t>
  </si>
  <si>
    <t>Hasta la terminación del contrato</t>
  </si>
  <si>
    <t>Desde el inicio del contrato</t>
  </si>
  <si>
    <t>Hasta el día de terminación del contrato</t>
  </si>
  <si>
    <t>Mediante el seguimiento a la ejecución de las obligaciones y a través de los informes presentados por el contratista</t>
  </si>
  <si>
    <t>Se declara incumpliento y se hacen efectivas las pólizas de seguros</t>
  </si>
  <si>
    <t>Desde la estructuración de los documentos del proceso</t>
  </si>
  <si>
    <t>Terminales Medellín</t>
  </si>
  <si>
    <t>Validando periodicamente el estado del clima y las condiciones del entorno</t>
  </si>
  <si>
    <t>Afectación de la ejecución de las actividades por el incumplimiento de los protocolos de bioseguridad por parte de los colaboradores</t>
  </si>
  <si>
    <t>Atender los diferentes protocolos de bioseguridad y entregar al personal los respectivos elementos para mitigar el riesgo</t>
  </si>
  <si>
    <t>Entregando y verificando de forma permanente el cumplimiento de lo establecido en los protocolos de bioseguridad</t>
  </si>
  <si>
    <t>Elaboración de lista de chequeo previa la aprobación de cualquier actividad</t>
  </si>
  <si>
    <t>Deterioro de las condiciones de seguridad y orden público que interrumpan las actividades o impidan la ejecución del contrato.</t>
  </si>
  <si>
    <t>Retrasos en la ejecución del objeto contractual.</t>
  </si>
  <si>
    <t>Riesgos Economicos</t>
  </si>
  <si>
    <t>Riesgos Sociales o Politicos</t>
  </si>
  <si>
    <t>Tener conocimiento de las fluctuaciones del mercado, almacenamient o suficiente y conocer a cabalidad las condiciones planteadas el pliego de condiciones y el contrato.</t>
  </si>
  <si>
    <t>Comunicación constante entre la entidad y el Contratista.</t>
  </si>
  <si>
    <t>Seguimiento y revision</t>
  </si>
  <si>
    <t>Reprocesos en el contrato</t>
  </si>
  <si>
    <t>Planeación, revisión, ajuste  y seguimiento en la fase precontractual y contractual.</t>
  </si>
  <si>
    <t xml:space="preserve">Extensión del plazo </t>
  </si>
  <si>
    <t>Prorroga del plazo contractual y extracostos - sobrecostos</t>
  </si>
  <si>
    <t>Estrategias de gestión oportunas y adecuadas para prevenir, atender y resolver  o reprogramar  las diversas causas especificas de retrasos durante la ejecución del contrato.</t>
  </si>
  <si>
    <t>interventor/contratista</t>
  </si>
  <si>
    <t>Seguimiento, revision y control</t>
  </si>
  <si>
    <t>Demora en el cumplimiento de las actividades</t>
  </si>
  <si>
    <t xml:space="preserve">Planeación, revisión, ajuste  y seguimiento en la fase precontractual y contractual   de forma adecuada  </t>
  </si>
  <si>
    <t>supervisión/contratista</t>
  </si>
  <si>
    <t>Evaluación de alternativas optimas, concertación y  Planeación adecuada</t>
  </si>
  <si>
    <t>supervisor/contratista</t>
  </si>
  <si>
    <t>durante todo el contrato</t>
  </si>
  <si>
    <t>Expedición de nuevas normas.                                   Ocurre por cambios normativos o por la expedición de normas posteriores a la celebración del contrato, que afecte las condiciones económicas y técnicas inicialmente pactadas.</t>
  </si>
  <si>
    <t>Rompimiento del equilibro económoico del contrato</t>
  </si>
  <si>
    <t xml:space="preserve">Analizar, evaluar y si es del caso asumir </t>
  </si>
  <si>
    <t>En el momento en que se presente</t>
  </si>
  <si>
    <t xml:space="preserve">Incurrir en sobrecostos y retrazos
Aplicación de polizas </t>
  </si>
  <si>
    <t>permanente</t>
  </si>
  <si>
    <t xml:space="preserve">Variación de precios.                                                   Disminución de utilidades previstas para el contratista. Se deriva de los efectos provenientes de las variaciones de las tasas de interés, de cambio, devaluación real y otras variables del mercado , frente a las estimaciones iniciales del contratista, que pueden afectar las utilidades esperadas o generar perdida.  </t>
  </si>
  <si>
    <t>La variación de precios puede incidir en las cantidades contratadas.                       Rompimiento del equilibro económoico del contrato.</t>
  </si>
  <si>
    <t>Planeación, revisión, ajuste  y seguimiento en la fase precontractual.</t>
  </si>
  <si>
    <t>Errores cometidos por el contratista en la presentación de documentos.                                  Cuando el contratista aporta documentos en la etapa precontractual o contractual donde se consignan errores que afectan obtención del objeto contractual, sin que éstos sean  consecuencia de conductas dolosas del contratista</t>
  </si>
  <si>
    <t xml:space="preserve">Coordinación Interinstitucional.                                Cuando Terminales y/o Contratista dependen de decisiones de otras entidades o empresas para el adecuado desarrollo del objeto contractual. </t>
  </si>
  <si>
    <t>Retrazo  en cumplimineto del objeto contrractual</t>
  </si>
  <si>
    <t>Hasta la firma del contrato o convenio</t>
  </si>
  <si>
    <t>Sobrecostos y perdida de oportunidad</t>
  </si>
  <si>
    <t>Demora en la ejecución del contrato, riesgo del personal y visitantes, sobrecostos y perdida de oportunidad</t>
  </si>
  <si>
    <t>Demora en la ejecución del contrato, no se cumpliría con las obligaciones establecidas en el  contrato</t>
  </si>
  <si>
    <t>Imposibilidad de ejecutar las actividades</t>
  </si>
  <si>
    <t>No contar con los diferentes permisos para realizar las actividades estipuladas en el contrato</t>
  </si>
  <si>
    <t xml:space="preserve">Problemas de iliquidez del CONTRATISTA por no prever los costos de financiación en los que deba incurrir durante la ejecución del contrato. </t>
  </si>
  <si>
    <t>Errores en la etapa precontractual consignados en documentos  como los estudios previos,  entre otros, que puedan afectar la obtención del objeto contractual. Cuando en la elaboración de un documento en la etapa precontractual  se consignan errores o se omita un aspecto que pueda afectar la obtención del objeto contractual, sin que éstos sean  consecuencia de conductas dolosas de alguna de las partes.</t>
  </si>
  <si>
    <t>Fallas en la calidad del Servicio. El contratista es total y absolutamente responsable de la calidad del bien y/o servicio contratado.</t>
  </si>
  <si>
    <t>Demora en la ejecución del contrato, sobrecostos y perdida de oportunidad</t>
  </si>
  <si>
    <t xml:space="preserve">Planeación, revisión, ajuste  y seguimiento en la fase contractual, preveer la compra de pólizas. </t>
  </si>
  <si>
    <t>Impactos negativos en la prestación del servicio y del producto esperado.</t>
  </si>
  <si>
    <t>Apoyar técnicamente con la plataforma informática de la Entidad.</t>
  </si>
  <si>
    <t xml:space="preserve">Ambientales, se denomina riesgo ambiental a la posibilidad de que se produzca un daño o catástrofe en el medio ambiente debido a un fenómeno natural o a una acción humana. Se deben prever los que son a cargo del conveniente.	</t>
  </si>
  <si>
    <t>Seguimiento y verificación de la lista de chequeo durante la ejecución del contrato</t>
  </si>
  <si>
    <t>Supervisión. Seguimiento, revisión y control permanente durante la ejecución del contrato</t>
  </si>
  <si>
    <t>Modificación de especificaciones técnicas.             En caso que en el curso del contrato cambien las especificaciones técnicas del objeto a contratar, que afecte de manera grave la ejecución del mismo, se deberá concertar entre las partes los   valores   que   impliquen   estos cambios.</t>
  </si>
  <si>
    <t>Terminales Medellín/Contratista</t>
  </si>
  <si>
    <t xml:space="preserve">Monitoreo y seguimiento minucioso a las Obligaciones, generando alertas tempranas en caso de incumplimiento </t>
  </si>
  <si>
    <t xml:space="preserve">Fallas en las telecomunicaciones, o en los soportes  de información y obsolescencia tecnológica. Cuando en el manejo de la información recopilada se presentan perdidas parciales o totales de ella.  </t>
  </si>
  <si>
    <t xml:space="preserve">Anexo # </t>
  </si>
  <si>
    <t>Retraso en la proyección de la minuta</t>
  </si>
  <si>
    <t>Revisando las observaciones que sean procedentes y realizando los debidos ajustes</t>
  </si>
  <si>
    <t>El envío  de la lista de requisitos  al oferente</t>
  </si>
  <si>
    <t>Con la revisión de los docuemntos</t>
  </si>
  <si>
    <t>Permanente</t>
  </si>
  <si>
    <t>Actos de la naturaleza.  Fenomenos geológicos, hidrológicos, frente a la fuerza mayor la entidad no procederá a sancionar pero sera de cuenta y riesgo del contratista los mayores o menores ingresos que de este tipo de fenomenos se deriven y la perdida de su infraestructura, equipos, edificios, igualmente el contratista debe grantizar medidas de seguridad de los sistemas de información.</t>
  </si>
  <si>
    <t>El contratista no realiza o entrega la  totalidad de los mantenimientos: número de informes, mantenimientos pactados en el contratos, suministro de repuestos acordados en el contrato,  grupos focales, estudios de caso u observaciones in Situ</t>
  </si>
  <si>
    <t>Incumplimiento en las obligaciones contractuales</t>
  </si>
  <si>
    <t>Una vez vencidos el plazo inicial del contrato</t>
  </si>
  <si>
    <t>Suscripción de adiciones y prórrogas</t>
  </si>
  <si>
    <t>Firma de acta de inicio</t>
  </si>
  <si>
    <t>Cortes de avance de obra</t>
  </si>
  <si>
    <t>mensual</t>
  </si>
  <si>
    <t xml:space="preserve">Retrasos de transporte en naviera, por motivos de huelga, alteracion del orden publico. </t>
  </si>
  <si>
    <t>Disposicion final de residuos y material contaminado con aceites y grasas, ademas de la disposicion final de metales y otros componentes.</t>
  </si>
  <si>
    <t xml:space="preserve">Al inicio del contrato </t>
  </si>
  <si>
    <t>Sanciones administrativas, multas,</t>
  </si>
  <si>
    <t>Suministros retenidos en puerto.</t>
  </si>
  <si>
    <t>Complicaciones en transporte desde puerto al lugar de bodegaje del contratista.</t>
  </si>
  <si>
    <t>Demora en la fabricación de suministros por parte de la marca</t>
  </si>
  <si>
    <t>No consecución de algún repuesto en específico.</t>
  </si>
  <si>
    <t>Planeaciòn, revisiòn en tèrminos contractuales</t>
  </si>
  <si>
    <t>OVERHAUL PARA LAS ESCALERAS ELÉCTRICAS DE LA COMUNA 13 Y MANTENIMIENTOS PREVENTIVOS, PREDICTIVOS Y CORRECTIVOS QUE REQUIERA EL SISTEMA.</t>
  </si>
  <si>
    <t>Envío y publicacion  correcta del listado de requisitos</t>
  </si>
  <si>
    <t xml:space="preserve">Modificaciones en el contrato
Retraso en ejecución </t>
  </si>
  <si>
    <t>Riesgo financiero</t>
  </si>
  <si>
    <t xml:space="preserve">Incapacidad financiera del proveedor del servicio para llevar a cabo toda la ejecución del contrato </t>
  </si>
  <si>
    <t>Realizar una adecuada evaluación del proveedor con respecto a los indicadores financiero exigidos.
Gestionar pagos con respectos a las actas de avance de entrega a satisfacción en cortes parciales para generar flujo de caja al contratista</t>
  </si>
  <si>
    <t>Retrasos en la ejecución del objeto contractual.
Incumplimiento del contrato</t>
  </si>
  <si>
    <t xml:space="preserve">Tributarios. Cambios en la carga impositiva para este tipo de contratación.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</si>
</sst>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8"/>
      <color theme="1"/>
      <name val="Arial"/>
      <family val="2"/>
    </font>
    <font>
      <sz val="8"/>
      <name val="Arial"/>
      <family val="2"/>
    </font>
    <font>
      <sz val="10"/>
      <color theme="1"/>
      <name val="Arial"/>
      <family val="2"/>
    </font>
    <font>
      <b/>
      <sz val="11"/>
      <color rgb="FF00B0F0"/>
      <name val="Arial"/>
      <family val="2"/>
    </font>
    <font>
      <b/>
      <sz val="11"/>
      <color rgb="FFFF0000"/>
      <name val="Arial"/>
      <family val="2"/>
    </font>
    <font>
      <sz val="9"/>
      <name val="Arial"/>
      <family val="2"/>
    </font>
    <font>
      <b/>
      <sz val="12"/>
      <name val="Tempus Sans ITC"/>
      <family val="5"/>
    </font>
    <font>
      <sz val="6"/>
      <name val="Arial"/>
      <family val="2"/>
    </font>
    <font>
      <b/>
      <sz val="10"/>
      <color theme="1"/>
      <name val="Arial"/>
      <family val="2"/>
    </font>
    <font>
      <b/>
      <sz val="11"/>
      <color theme="1"/>
      <name val="Arial"/>
      <family val="2"/>
    </font>
    <font>
      <b/>
      <sz val="9"/>
      <name val="Arial"/>
      <family val="2"/>
    </font>
    <font>
      <sz val="8"/>
      <color indexed="8"/>
      <name val="Arial"/>
      <family val="2"/>
    </font>
    <font>
      <sz val="8"/>
      <color theme="1"/>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0" tint="-0.34998626667073579"/>
        <bgColor indexed="64"/>
      </patternFill>
    </fill>
    <fill>
      <patternFill patternType="solid">
        <fgColor rgb="FF00B050"/>
        <bgColor indexed="64"/>
      </patternFill>
    </fill>
    <fill>
      <patternFill patternType="solid">
        <fgColor rgb="FFFF0000"/>
        <bgColor indexed="64"/>
      </patternFill>
    </fill>
    <fill>
      <patternFill patternType="solid">
        <fgColor theme="5" tint="-0.249977111117893"/>
        <bgColor indexed="64"/>
      </patternFill>
    </fill>
    <fill>
      <patternFill patternType="solid">
        <fgColor theme="0" tint="-0.249977111117893"/>
        <bgColor indexed="64"/>
      </patternFill>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19">
    <xf numFmtId="0" fontId="0" fillId="0" borderId="0" xfId="0"/>
    <xf numFmtId="0" fontId="0" fillId="0" borderId="1" xfId="0" applyBorder="1" applyAlignment="1" applyProtection="1">
      <alignment horizontal="center" vertical="center" textRotation="90"/>
      <protection hidden="1"/>
    </xf>
    <xf numFmtId="0" fontId="1" fillId="0" borderId="0" xfId="0" applyFont="1"/>
    <xf numFmtId="0" fontId="1" fillId="0" borderId="1" xfId="0" applyFont="1" applyBorder="1" applyAlignment="1" applyProtection="1">
      <alignment horizontal="center" vertical="center"/>
      <protection locked="0"/>
    </xf>
    <xf numFmtId="0" fontId="1" fillId="0" borderId="1" xfId="0" applyFont="1" applyBorder="1" applyAlignment="1" applyProtection="1">
      <alignment horizontal="center" vertical="center" textRotation="90"/>
      <protection locked="0"/>
    </xf>
    <xf numFmtId="0" fontId="1" fillId="0" borderId="1" xfId="0" applyFont="1" applyBorder="1" applyAlignment="1" applyProtection="1">
      <alignment horizontal="justify" vertical="center" wrapText="1"/>
      <protection locked="0"/>
    </xf>
    <xf numFmtId="0" fontId="1" fillId="0" borderId="1" xfId="0" applyFont="1" applyBorder="1" applyAlignment="1" applyProtection="1">
      <alignment horizontal="center" vertical="center" wrapText="1"/>
      <protection locked="0"/>
    </xf>
    <xf numFmtId="0" fontId="1" fillId="0" borderId="0" xfId="0" applyFont="1" applyAlignment="1" applyProtection="1">
      <alignment horizontal="center" vertical="center" textRotation="90"/>
      <protection hidden="1"/>
    </xf>
    <xf numFmtId="0" fontId="3" fillId="0" borderId="0" xfId="0" applyFont="1" applyAlignment="1">
      <alignment vertical="center" wrapText="1"/>
    </xf>
    <xf numFmtId="0" fontId="1" fillId="3" borderId="1" xfId="0" applyFont="1" applyFill="1" applyBorder="1" applyAlignment="1" applyProtection="1">
      <alignment horizontal="center" vertical="center" wrapText="1"/>
      <protection locked="0"/>
    </xf>
    <xf numFmtId="14" fontId="1" fillId="3" borderId="1" xfId="0" applyNumberFormat="1" applyFont="1" applyFill="1" applyBorder="1" applyAlignment="1" applyProtection="1">
      <alignment horizontal="center" vertical="center" wrapText="1"/>
      <protection locked="0"/>
    </xf>
    <xf numFmtId="14" fontId="1" fillId="0" borderId="0" xfId="0" applyNumberFormat="1" applyFont="1"/>
    <xf numFmtId="0" fontId="1" fillId="0" borderId="0" xfId="0" applyFont="1" applyAlignment="1">
      <alignment wrapText="1"/>
    </xf>
    <xf numFmtId="0" fontId="1" fillId="4" borderId="1" xfId="0" applyFont="1" applyFill="1" applyBorder="1" applyAlignment="1">
      <alignment horizontal="center" vertical="center"/>
    </xf>
    <xf numFmtId="0" fontId="1" fillId="6" borderId="1" xfId="0" applyFont="1" applyFill="1" applyBorder="1" applyAlignment="1">
      <alignment horizontal="center" vertical="center"/>
    </xf>
    <xf numFmtId="0" fontId="1" fillId="5" borderId="1" xfId="0" applyFont="1" applyFill="1" applyBorder="1" applyAlignment="1">
      <alignment horizontal="center" vertical="center"/>
    </xf>
    <xf numFmtId="0" fontId="1" fillId="0" borderId="0" xfId="0" applyFont="1" applyAlignment="1">
      <alignment horizontal="justify" vertical="center"/>
    </xf>
    <xf numFmtId="0" fontId="1" fillId="0" borderId="1" xfId="0" applyFont="1" applyBorder="1" applyAlignment="1">
      <alignment horizontal="center" vertical="center" wrapText="1"/>
    </xf>
    <xf numFmtId="0" fontId="1" fillId="5" borderId="1" xfId="0" applyFont="1" applyFill="1" applyBorder="1" applyAlignment="1">
      <alignment horizontal="center" vertical="center" wrapText="1"/>
    </xf>
    <xf numFmtId="0" fontId="1" fillId="0" borderId="1" xfId="0" applyFont="1" applyBorder="1" applyAlignment="1">
      <alignment horizontal="justify" vertical="center"/>
    </xf>
    <xf numFmtId="0" fontId="1" fillId="0" borderId="1" xfId="0" applyFont="1" applyBorder="1" applyAlignment="1">
      <alignment horizontal="center" vertical="center"/>
    </xf>
    <xf numFmtId="0" fontId="1"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4" fillId="0" borderId="0" xfId="0" applyFont="1"/>
    <xf numFmtId="0" fontId="1" fillId="7" borderId="1" xfId="0" applyFont="1" applyFill="1" applyBorder="1" applyAlignment="1">
      <alignment horizontal="center" vertical="center"/>
    </xf>
    <xf numFmtId="0" fontId="1" fillId="8" borderId="1" xfId="0" applyFont="1" applyFill="1" applyBorder="1" applyAlignment="1">
      <alignment horizontal="center" vertical="center"/>
    </xf>
    <xf numFmtId="0" fontId="2" fillId="0" borderId="5" xfId="0" applyFont="1" applyBorder="1" applyAlignment="1" applyProtection="1">
      <alignment horizontal="justify" vertical="center" wrapText="1"/>
      <protection locked="0"/>
    </xf>
    <xf numFmtId="0" fontId="1" fillId="0" borderId="5"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textRotation="90"/>
      <protection locked="0"/>
    </xf>
    <xf numFmtId="0" fontId="1" fillId="0" borderId="1" xfId="0" applyFont="1" applyBorder="1" applyAlignment="1">
      <alignment vertical="center"/>
    </xf>
    <xf numFmtId="0" fontId="1" fillId="0" borderId="1" xfId="0" applyFont="1" applyBorder="1" applyAlignment="1">
      <alignment horizontal="left" vertical="center"/>
    </xf>
    <xf numFmtId="14" fontId="1" fillId="0" borderId="1" xfId="0" applyNumberFormat="1" applyFont="1" applyBorder="1" applyAlignment="1" applyProtection="1">
      <alignment horizontal="center" vertical="center" wrapText="1"/>
      <protection locked="0"/>
    </xf>
    <xf numFmtId="0" fontId="1" fillId="9" borderId="1" xfId="0" applyFont="1" applyFill="1" applyBorder="1" applyAlignment="1">
      <alignment vertical="center"/>
    </xf>
    <xf numFmtId="0" fontId="1" fillId="0" borderId="2" xfId="0" applyFont="1" applyBorder="1" applyAlignment="1" applyProtection="1">
      <alignment horizontal="center" vertical="center" wrapText="1"/>
      <protection locked="0"/>
    </xf>
    <xf numFmtId="0" fontId="1" fillId="9"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9" fillId="0" borderId="2" xfId="0" applyFont="1" applyBorder="1" applyAlignment="1">
      <alignment horizontal="center" vertical="center"/>
    </xf>
    <xf numFmtId="0" fontId="1" fillId="0" borderId="1" xfId="0" applyFont="1" applyBorder="1" applyAlignment="1">
      <alignment vertical="center" wrapText="1"/>
    </xf>
    <xf numFmtId="0" fontId="9" fillId="0" borderId="1" xfId="0" applyFont="1" applyBorder="1" applyAlignment="1">
      <alignment horizontal="center" vertical="center"/>
    </xf>
    <xf numFmtId="0" fontId="11" fillId="2" borderId="2" xfId="0" applyFont="1" applyFill="1" applyBorder="1" applyAlignment="1">
      <alignment horizontal="center" textRotation="90" wrapText="1"/>
    </xf>
    <xf numFmtId="0" fontId="11" fillId="2" borderId="1" xfId="0" applyFont="1" applyFill="1" applyBorder="1" applyAlignment="1">
      <alignment horizontal="center" textRotation="90" wrapText="1"/>
    </xf>
    <xf numFmtId="14" fontId="2" fillId="3" borderId="1" xfId="0" applyNumberFormat="1" applyFont="1" applyFill="1" applyBorder="1" applyAlignment="1" applyProtection="1">
      <alignment horizontal="center" vertical="center" wrapText="1"/>
      <protection locked="0"/>
    </xf>
    <xf numFmtId="0" fontId="11" fillId="2" borderId="1" xfId="0" applyFont="1" applyFill="1" applyBorder="1" applyAlignment="1">
      <alignment horizontal="center" vertical="center" textRotation="90" wrapText="1"/>
    </xf>
    <xf numFmtId="14" fontId="9" fillId="10" borderId="2" xfId="0" applyNumberFormat="1" applyFont="1" applyFill="1" applyBorder="1" applyAlignment="1">
      <alignment horizontal="center" vertical="center"/>
    </xf>
    <xf numFmtId="14" fontId="9" fillId="10" borderId="1" xfId="0" applyNumberFormat="1" applyFont="1" applyFill="1" applyBorder="1" applyAlignment="1">
      <alignment horizontal="center" vertical="center"/>
    </xf>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2" fillId="0" borderId="2" xfId="0" applyFont="1" applyBorder="1" applyAlignment="1">
      <alignment vertical="center" wrapText="1"/>
    </xf>
    <xf numFmtId="0" fontId="13" fillId="0" borderId="1" xfId="0" applyFont="1" applyBorder="1" applyAlignment="1">
      <alignment vertical="center" wrapText="1"/>
    </xf>
    <xf numFmtId="0" fontId="1" fillId="10" borderId="1" xfId="0" applyFont="1" applyFill="1" applyBorder="1" applyAlignment="1" applyProtection="1">
      <alignment horizontal="justify" vertical="center" wrapText="1"/>
      <protection locked="0"/>
    </xf>
    <xf numFmtId="0" fontId="2" fillId="10" borderId="1" xfId="0" applyFont="1" applyFill="1" applyBorder="1" applyAlignment="1" applyProtection="1">
      <alignment horizontal="justify" vertical="center" wrapText="1"/>
      <protection locked="0"/>
    </xf>
    <xf numFmtId="0" fontId="12" fillId="10" borderId="1" xfId="0" applyFont="1" applyFill="1" applyBorder="1" applyAlignment="1">
      <alignment horizontal="left" vertical="center" wrapText="1"/>
    </xf>
    <xf numFmtId="0" fontId="2" fillId="10" borderId="1" xfId="0" applyFont="1" applyFill="1" applyBorder="1" applyAlignment="1">
      <alignment horizontal="justify" vertical="center" wrapText="1"/>
    </xf>
    <xf numFmtId="0" fontId="2" fillId="10" borderId="5" xfId="0" applyFont="1" applyFill="1" applyBorder="1" applyAlignment="1" applyProtection="1">
      <alignment horizontal="justify" vertical="center" wrapText="1"/>
      <protection locked="0"/>
    </xf>
    <xf numFmtId="0" fontId="1" fillId="0" borderId="5" xfId="0" applyFont="1" applyBorder="1" applyAlignment="1" applyProtection="1">
      <alignment horizontal="center" vertical="center"/>
      <protection locked="0"/>
    </xf>
    <xf numFmtId="0" fontId="1" fillId="10" borderId="5" xfId="0" applyFont="1" applyFill="1" applyBorder="1" applyAlignment="1" applyProtection="1">
      <alignment horizontal="justify" vertical="center" wrapText="1"/>
      <protection locked="0"/>
    </xf>
    <xf numFmtId="0" fontId="2" fillId="0" borderId="5" xfId="0" applyFont="1" applyBorder="1" applyAlignment="1">
      <alignment horizontal="justify" vertical="center" wrapText="1"/>
    </xf>
    <xf numFmtId="0" fontId="2" fillId="0" borderId="2" xfId="0"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14" fontId="9" fillId="0" borderId="2" xfId="0" applyNumberFormat="1" applyFont="1" applyBorder="1" applyAlignment="1">
      <alignment horizontal="center" vertical="center"/>
    </xf>
    <xf numFmtId="14" fontId="9" fillId="0" borderId="3" xfId="0" applyNumberFormat="1" applyFont="1" applyBorder="1" applyAlignment="1">
      <alignment horizontal="center" vertical="center"/>
    </xf>
    <xf numFmtId="14" fontId="9" fillId="0" borderId="1" xfId="0" applyNumberFormat="1" applyFont="1" applyBorder="1" applyAlignment="1">
      <alignment horizontal="center" vertical="center" wrapText="1"/>
    </xf>
    <xf numFmtId="0" fontId="6" fillId="0" borderId="1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9" xfId="0" applyFont="1" applyBorder="1" applyAlignment="1">
      <alignment horizontal="center" vertical="center" wrapText="1"/>
    </xf>
    <xf numFmtId="0" fontId="1" fillId="0" borderId="1" xfId="0" applyFont="1" applyBorder="1" applyAlignment="1">
      <alignment horizontal="center"/>
    </xf>
    <xf numFmtId="0" fontId="10" fillId="0" borderId="1" xfId="0" applyFont="1" applyBorder="1" applyAlignment="1">
      <alignment horizontal="center" vertical="center" wrapText="1"/>
    </xf>
    <xf numFmtId="0" fontId="11" fillId="2" borderId="5" xfId="0" applyFont="1" applyFill="1" applyBorder="1" applyAlignment="1">
      <alignment horizontal="center" vertical="center" textRotation="90" wrapText="1"/>
    </xf>
    <xf numFmtId="0" fontId="11" fillId="2" borderId="6" xfId="0" applyFont="1" applyFill="1" applyBorder="1" applyAlignment="1">
      <alignment horizontal="center" vertical="center" textRotation="90" wrapText="1"/>
    </xf>
    <xf numFmtId="0" fontId="11" fillId="2" borderId="2"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13" xfId="0" applyFont="1" applyBorder="1" applyAlignment="1">
      <alignment horizontal="left" vertical="center" wrapText="1"/>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0" fontId="9" fillId="10" borderId="9" xfId="0" applyFont="1" applyFill="1" applyBorder="1" applyAlignment="1">
      <alignment horizontal="center" vertical="center" wrapText="1"/>
    </xf>
    <xf numFmtId="0" fontId="9" fillId="10" borderId="10" xfId="0" applyFont="1" applyFill="1" applyBorder="1" applyAlignment="1">
      <alignment horizontal="center" vertical="center" wrapText="1"/>
    </xf>
    <xf numFmtId="0" fontId="9" fillId="10" borderId="11" xfId="0" applyFont="1" applyFill="1" applyBorder="1" applyAlignment="1">
      <alignment horizontal="center" vertical="center" wrapText="1"/>
    </xf>
    <xf numFmtId="0" fontId="9" fillId="10" borderId="13" xfId="0" applyFont="1" applyFill="1" applyBorder="1" applyAlignment="1">
      <alignment horizontal="center" vertical="center" wrapText="1"/>
    </xf>
    <xf numFmtId="0" fontId="9" fillId="10" borderId="14" xfId="0" applyFont="1" applyFill="1" applyBorder="1" applyAlignment="1">
      <alignment horizontal="center" vertical="center" wrapText="1"/>
    </xf>
    <xf numFmtId="0" fontId="9" fillId="10" borderId="15" xfId="0" applyFont="1" applyFill="1" applyBorder="1" applyAlignment="1">
      <alignment horizontal="center" vertical="center" wrapText="1"/>
    </xf>
    <xf numFmtId="14" fontId="9" fillId="0" borderId="1" xfId="0" applyNumberFormat="1" applyFont="1" applyBorder="1" applyAlignment="1">
      <alignment horizontal="center" vertical="center"/>
    </xf>
    <xf numFmtId="0" fontId="11" fillId="2" borderId="3" xfId="0" applyFont="1" applyFill="1" applyBorder="1" applyAlignment="1">
      <alignment horizontal="center" vertical="center" wrapText="1"/>
    </xf>
    <xf numFmtId="0" fontId="1" fillId="0" borderId="2" xfId="0" applyFont="1" applyBorder="1" applyAlignment="1">
      <alignment horizontal="left" vertical="top" wrapText="1"/>
    </xf>
    <xf numFmtId="0" fontId="1" fillId="0" borderId="4" xfId="0" applyFont="1" applyBorder="1" applyAlignment="1">
      <alignment horizontal="left" vertical="top"/>
    </xf>
    <xf numFmtId="0" fontId="1" fillId="0" borderId="1" xfId="0" applyFont="1" applyBorder="1" applyAlignment="1">
      <alignment horizontal="left" vertical="top" wrapText="1"/>
    </xf>
    <xf numFmtId="0" fontId="1" fillId="0" borderId="2" xfId="0" applyFont="1" applyBorder="1" applyAlignment="1">
      <alignment horizontal="left" vertical="center" wrapText="1"/>
    </xf>
    <xf numFmtId="0" fontId="1" fillId="0" borderId="4" xfId="0" applyFont="1" applyBorder="1" applyAlignment="1">
      <alignment horizontal="left" vertical="center"/>
    </xf>
    <xf numFmtId="0" fontId="1" fillId="9"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left" vertical="top"/>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7" xfId="0" applyFont="1" applyBorder="1" applyAlignment="1">
      <alignment horizontal="left" vertical="top" wrapText="1"/>
    </xf>
    <xf numFmtId="0" fontId="1" fillId="0" borderId="0" xfId="0" applyFont="1" applyAlignment="1">
      <alignment horizontal="left" vertical="top" wrapText="1"/>
    </xf>
    <xf numFmtId="0" fontId="1" fillId="0" borderId="12" xfId="0" applyFont="1" applyBorder="1" applyAlignment="1">
      <alignment horizontal="left" vertical="top" wrapText="1"/>
    </xf>
    <xf numFmtId="0" fontId="1" fillId="0" borderId="13" xfId="0" applyFont="1" applyBorder="1" applyAlignment="1">
      <alignment horizontal="left" vertical="top" wrapText="1"/>
    </xf>
    <xf numFmtId="0" fontId="1" fillId="0" borderId="14" xfId="0" applyFont="1" applyBorder="1" applyAlignment="1">
      <alignment horizontal="left" vertical="top" wrapText="1"/>
    </xf>
    <xf numFmtId="0" fontId="1" fillId="0" borderId="15" xfId="0" applyFont="1" applyBorder="1" applyAlignment="1">
      <alignment horizontal="left" vertical="top" wrapText="1"/>
    </xf>
    <xf numFmtId="0" fontId="1" fillId="5" borderId="2"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5" borderId="1" xfId="0" applyFont="1" applyFill="1" applyBorder="1" applyAlignment="1">
      <alignment horizontal="center"/>
    </xf>
    <xf numFmtId="0" fontId="1" fillId="5" borderId="2" xfId="0" applyFont="1" applyFill="1" applyBorder="1" applyAlignment="1">
      <alignment horizontal="center" vertical="center"/>
    </xf>
    <xf numFmtId="0" fontId="1" fillId="5" borderId="3" xfId="0" applyFont="1" applyFill="1" applyBorder="1" applyAlignment="1">
      <alignment horizontal="center" vertical="center"/>
    </xf>
    <xf numFmtId="0" fontId="1" fillId="5" borderId="4" xfId="0" applyFont="1" applyFill="1" applyBorder="1" applyAlignment="1">
      <alignment horizontal="center" vertical="center"/>
    </xf>
    <xf numFmtId="0" fontId="1" fillId="5" borderId="1" xfId="0" applyFont="1" applyFill="1" applyBorder="1" applyAlignment="1">
      <alignment horizontal="center" vertical="center" wrapText="1"/>
    </xf>
    <xf numFmtId="0" fontId="1" fillId="5" borderId="1" xfId="0" applyFont="1" applyFill="1" applyBorder="1" applyAlignment="1">
      <alignment horizontal="center" vertical="center"/>
    </xf>
    <xf numFmtId="0" fontId="1" fillId="5" borderId="1" xfId="0" applyFont="1" applyFill="1" applyBorder="1" applyAlignment="1">
      <alignment horizontal="center" vertical="center" textRotation="90"/>
    </xf>
  </cellXfs>
  <cellStyles count="1">
    <cellStyle name="Normal" xfId="0" builtinId="0"/>
  </cellStyles>
  <dxfs count="14">
    <dxf>
      <fill>
        <patternFill>
          <bgColor rgb="FF00B050"/>
        </patternFill>
      </fill>
    </dxf>
    <dxf>
      <fill>
        <patternFill>
          <bgColor rgb="FFFFFF00"/>
        </patternFill>
      </fill>
    </dxf>
    <dxf>
      <fill>
        <patternFill>
          <bgColor theme="5" tint="-0.24994659260841701"/>
        </patternFill>
      </fill>
    </dxf>
    <dxf>
      <fill>
        <patternFill>
          <bgColor rgb="FFFF0000"/>
        </patternFill>
      </fill>
    </dxf>
    <dxf>
      <fill>
        <patternFill>
          <bgColor rgb="FF00B050"/>
        </patternFill>
      </fill>
    </dxf>
    <dxf>
      <fill>
        <patternFill>
          <bgColor rgb="FF00B050"/>
        </patternFill>
      </fill>
    </dxf>
    <dxf>
      <fill>
        <patternFill>
          <bgColor theme="5" tint="-0.24994659260841701"/>
        </patternFill>
      </fill>
    </dxf>
    <dxf>
      <fill>
        <patternFill>
          <bgColor rgb="FFFF0000"/>
        </patternFill>
      </fill>
    </dxf>
    <dxf>
      <fill>
        <patternFill>
          <bgColor rgb="FFFF0000"/>
        </patternFill>
      </fill>
    </dxf>
    <dxf>
      <fill>
        <patternFill>
          <bgColor rgb="FF00B050"/>
        </patternFill>
      </fill>
    </dxf>
    <dxf>
      <fill>
        <patternFill>
          <bgColor theme="0"/>
        </patternFill>
      </fill>
    </dxf>
    <dxf>
      <fill>
        <patternFill>
          <bgColor rgb="FFFFFF00"/>
        </patternFill>
      </fill>
    </dxf>
    <dxf>
      <fill>
        <patternFill>
          <bgColor theme="5" tint="-0.24994659260841701"/>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21</xdr:col>
      <xdr:colOff>177800</xdr:colOff>
      <xdr:row>9</xdr:row>
      <xdr:rowOff>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14211300" y="411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21</xdr:col>
      <xdr:colOff>177800</xdr:colOff>
      <xdr:row>8</xdr:row>
      <xdr:rowOff>444500</xdr:rowOff>
    </xdr:from>
    <xdr:ext cx="184731" cy="264560"/>
    <xdr:sp macro="" textlink="">
      <xdr:nvSpPr>
        <xdr:cNvPr id="4" name="CuadroTexto 3">
          <a:extLst>
            <a:ext uri="{FF2B5EF4-FFF2-40B4-BE49-F238E27FC236}">
              <a16:creationId xmlns:a16="http://schemas.microsoft.com/office/drawing/2014/main" id="{2883B71F-C2D1-4B8A-A7F6-B922004F293F}"/>
            </a:ext>
          </a:extLst>
        </xdr:cNvPr>
        <xdr:cNvSpPr txBox="1"/>
      </xdr:nvSpPr>
      <xdr:spPr>
        <a:xfrm>
          <a:off x="15532100" y="3667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AC92"/>
  <sheetViews>
    <sheetView showGridLines="0" tabSelected="1" zoomScale="90" zoomScaleNormal="90" zoomScaleSheetLayoutView="82" workbookViewId="0">
      <pane ySplit="9" topLeftCell="A27" activePane="bottomLeft" state="frozen"/>
      <selection pane="bottomLeft" activeCell="N28" sqref="N28"/>
    </sheetView>
  </sheetViews>
  <sheetFormatPr baseColWidth="10" defaultColWidth="11.42578125" defaultRowHeight="11.25" zeroHeight="1" x14ac:dyDescent="0.2"/>
  <cols>
    <col min="1" max="1" width="5.42578125" style="2" customWidth="1"/>
    <col min="2" max="2" width="5.28515625" style="2" customWidth="1"/>
    <col min="3" max="4" width="4.42578125" style="2" customWidth="1"/>
    <col min="5" max="5" width="5.28515625" style="2" customWidth="1"/>
    <col min="6" max="6" width="6.28515625" style="2" customWidth="1"/>
    <col min="7" max="7" width="9.28515625" style="2" customWidth="1"/>
    <col min="8" max="8" width="80.140625" style="2" bestFit="1" customWidth="1"/>
    <col min="9" max="9" width="26" style="2" customWidth="1"/>
    <col min="10" max="10" width="6.28515625" style="2" customWidth="1"/>
    <col min="11" max="11" width="7" style="2" customWidth="1"/>
    <col min="12" max="13" width="4.42578125" style="2" customWidth="1"/>
    <col min="14" max="14" width="9.85546875" style="2" customWidth="1"/>
    <col min="15" max="15" width="20.42578125" style="2" customWidth="1"/>
    <col min="16" max="16" width="6" style="2" customWidth="1"/>
    <col min="17" max="17" width="6.140625" style="2" customWidth="1"/>
    <col min="18" max="18" width="5.140625" style="2" customWidth="1"/>
    <col min="19" max="19" width="3.7109375" style="2" bestFit="1" customWidth="1"/>
    <col min="20" max="20" width="6.140625" style="2" customWidth="1"/>
    <col min="21" max="21" width="10.140625" style="2" customWidth="1"/>
    <col min="22" max="22" width="11.5703125" style="11" customWidth="1"/>
    <col min="23" max="23" width="11.140625" style="11" customWidth="1"/>
    <col min="24" max="24" width="34.28515625" style="2" customWidth="1"/>
    <col min="25" max="25" width="19.42578125" style="2" customWidth="1"/>
    <col min="26" max="26" width="2.28515625" style="2" customWidth="1"/>
    <col min="27" max="27" width="11.42578125" style="2" customWidth="1"/>
    <col min="28" max="16384" width="11.42578125" style="2"/>
  </cols>
  <sheetData>
    <row r="1" spans="3:29" ht="26.45" customHeight="1" x14ac:dyDescent="0.2">
      <c r="C1" s="66"/>
      <c r="D1" s="66"/>
      <c r="E1" s="66"/>
      <c r="F1" s="67" t="s">
        <v>125</v>
      </c>
      <c r="G1" s="67"/>
      <c r="H1" s="67"/>
      <c r="I1" s="67"/>
      <c r="J1" s="67"/>
      <c r="K1" s="67"/>
      <c r="L1" s="67"/>
      <c r="M1" s="67"/>
      <c r="N1" s="67"/>
      <c r="O1" s="67"/>
      <c r="P1" s="67"/>
      <c r="Q1" s="67"/>
      <c r="R1" s="67"/>
      <c r="S1" s="67"/>
      <c r="T1" s="67"/>
      <c r="U1" s="67"/>
      <c r="V1" s="62" t="s">
        <v>129</v>
      </c>
      <c r="W1" s="62"/>
      <c r="X1" s="62"/>
      <c r="Y1" s="44">
        <v>42971</v>
      </c>
    </row>
    <row r="2" spans="3:29" ht="24.6" customHeight="1" x14ac:dyDescent="0.2">
      <c r="C2" s="66"/>
      <c r="D2" s="66"/>
      <c r="E2" s="66"/>
      <c r="F2" s="67"/>
      <c r="G2" s="67"/>
      <c r="H2" s="67"/>
      <c r="I2" s="67"/>
      <c r="J2" s="67"/>
      <c r="K2" s="67"/>
      <c r="L2" s="67"/>
      <c r="M2" s="67"/>
      <c r="N2" s="67"/>
      <c r="O2" s="67"/>
      <c r="P2" s="67"/>
      <c r="Q2" s="67"/>
      <c r="R2" s="67"/>
      <c r="S2" s="67"/>
      <c r="T2" s="67"/>
      <c r="U2" s="67"/>
      <c r="V2" s="60" t="s">
        <v>87</v>
      </c>
      <c r="W2" s="61"/>
      <c r="X2" s="61"/>
      <c r="Y2" s="61"/>
    </row>
    <row r="3" spans="3:29" ht="28.35" customHeight="1" x14ac:dyDescent="0.2">
      <c r="C3" s="66"/>
      <c r="D3" s="66"/>
      <c r="E3" s="66"/>
      <c r="F3" s="67"/>
      <c r="G3" s="67"/>
      <c r="H3" s="67"/>
      <c r="I3" s="67"/>
      <c r="J3" s="67"/>
      <c r="K3" s="67"/>
      <c r="L3" s="67"/>
      <c r="M3" s="67"/>
      <c r="N3" s="67"/>
      <c r="O3" s="67"/>
      <c r="P3" s="67"/>
      <c r="Q3" s="67"/>
      <c r="R3" s="67"/>
      <c r="S3" s="67"/>
      <c r="T3" s="67"/>
      <c r="U3" s="67"/>
      <c r="V3" s="62" t="s">
        <v>83</v>
      </c>
      <c r="W3" s="85"/>
      <c r="X3" s="85"/>
      <c r="Y3" s="85"/>
    </row>
    <row r="4" spans="3:29" ht="10.35" customHeight="1" x14ac:dyDescent="0.2">
      <c r="V4" s="2"/>
      <c r="W4" s="2"/>
    </row>
    <row r="5" spans="3:29" ht="26.45" customHeight="1" x14ac:dyDescent="0.2">
      <c r="C5" s="73" t="s">
        <v>124</v>
      </c>
      <c r="D5" s="74"/>
      <c r="E5" s="74"/>
      <c r="F5" s="74"/>
      <c r="G5" s="75"/>
      <c r="H5" s="79" t="s">
        <v>221</v>
      </c>
      <c r="I5" s="80"/>
      <c r="J5" s="80"/>
      <c r="K5" s="80"/>
      <c r="L5" s="80"/>
      <c r="M5" s="80"/>
      <c r="N5" s="80"/>
      <c r="O5" s="80"/>
      <c r="P5" s="80"/>
      <c r="Q5" s="80"/>
      <c r="R5" s="80"/>
      <c r="S5" s="80"/>
      <c r="T5" s="80"/>
      <c r="U5" s="80"/>
      <c r="V5" s="80"/>
      <c r="W5" s="81"/>
      <c r="X5" s="37" t="s">
        <v>198</v>
      </c>
      <c r="Y5" s="39">
        <v>2</v>
      </c>
    </row>
    <row r="6" spans="3:29" ht="26.45" customHeight="1" x14ac:dyDescent="0.2">
      <c r="C6" s="76"/>
      <c r="D6" s="77"/>
      <c r="E6" s="77"/>
      <c r="F6" s="77"/>
      <c r="G6" s="78"/>
      <c r="H6" s="82"/>
      <c r="I6" s="83"/>
      <c r="J6" s="83"/>
      <c r="K6" s="83"/>
      <c r="L6" s="83"/>
      <c r="M6" s="83"/>
      <c r="N6" s="83"/>
      <c r="O6" s="83"/>
      <c r="P6" s="83"/>
      <c r="Q6" s="83"/>
      <c r="R6" s="83"/>
      <c r="S6" s="83"/>
      <c r="T6" s="83"/>
      <c r="U6" s="83"/>
      <c r="V6" s="83"/>
      <c r="W6" s="84"/>
      <c r="X6" s="37" t="s">
        <v>123</v>
      </c>
      <c r="Y6" s="45">
        <v>45874</v>
      </c>
    </row>
    <row r="7" spans="3:29" ht="35.450000000000003" customHeight="1" x14ac:dyDescent="0.2">
      <c r="C7" s="72" t="s">
        <v>84</v>
      </c>
      <c r="D7" s="72"/>
      <c r="E7" s="72"/>
      <c r="F7" s="72"/>
      <c r="G7" s="72"/>
      <c r="H7" s="72"/>
      <c r="I7" s="72"/>
      <c r="J7" s="72"/>
      <c r="K7" s="72"/>
      <c r="L7" s="72"/>
      <c r="M7" s="72"/>
      <c r="N7" s="72"/>
      <c r="O7" s="72"/>
      <c r="P7" s="72"/>
      <c r="Q7" s="72"/>
      <c r="R7" s="72"/>
      <c r="S7" s="72"/>
      <c r="T7" s="72"/>
      <c r="U7" s="72"/>
      <c r="V7" s="72"/>
      <c r="W7" s="72"/>
      <c r="X7" s="72"/>
      <c r="Y7" s="72"/>
    </row>
    <row r="8" spans="3:29" s="12" customFormat="1" ht="33" customHeight="1" x14ac:dyDescent="0.2">
      <c r="C8" s="68" t="s">
        <v>78</v>
      </c>
      <c r="D8" s="68" t="s">
        <v>0</v>
      </c>
      <c r="E8" s="68" t="s">
        <v>1</v>
      </c>
      <c r="F8" s="68" t="s">
        <v>2</v>
      </c>
      <c r="G8" s="68" t="s">
        <v>3</v>
      </c>
      <c r="H8" s="68" t="s">
        <v>4</v>
      </c>
      <c r="I8" s="68" t="s">
        <v>5</v>
      </c>
      <c r="J8" s="68" t="s">
        <v>11</v>
      </c>
      <c r="K8" s="68" t="s">
        <v>6</v>
      </c>
      <c r="L8" s="68" t="s">
        <v>7</v>
      </c>
      <c r="M8" s="68" t="s">
        <v>8</v>
      </c>
      <c r="N8" s="68" t="s">
        <v>9</v>
      </c>
      <c r="O8" s="68" t="s">
        <v>10</v>
      </c>
      <c r="P8" s="70" t="s">
        <v>13</v>
      </c>
      <c r="Q8" s="86"/>
      <c r="R8" s="86"/>
      <c r="S8" s="71"/>
      <c r="T8" s="68" t="s">
        <v>12</v>
      </c>
      <c r="U8" s="68" t="s">
        <v>81</v>
      </c>
      <c r="V8" s="68" t="s">
        <v>88</v>
      </c>
      <c r="W8" s="68" t="s">
        <v>89</v>
      </c>
      <c r="X8" s="70" t="s">
        <v>14</v>
      </c>
      <c r="Y8" s="71"/>
    </row>
    <row r="9" spans="3:29" s="12" customFormat="1" ht="90.75" customHeight="1" x14ac:dyDescent="0.2">
      <c r="C9" s="69"/>
      <c r="D9" s="69"/>
      <c r="E9" s="69"/>
      <c r="F9" s="69"/>
      <c r="G9" s="69"/>
      <c r="H9" s="69"/>
      <c r="I9" s="69"/>
      <c r="J9" s="69"/>
      <c r="K9" s="69"/>
      <c r="L9" s="69"/>
      <c r="M9" s="69"/>
      <c r="N9" s="69"/>
      <c r="O9" s="69"/>
      <c r="P9" s="43" t="s">
        <v>11</v>
      </c>
      <c r="Q9" s="43" t="s">
        <v>6</v>
      </c>
      <c r="R9" s="43" t="s">
        <v>7</v>
      </c>
      <c r="S9" s="43" t="s">
        <v>8</v>
      </c>
      <c r="T9" s="69"/>
      <c r="U9" s="69"/>
      <c r="V9" s="69"/>
      <c r="W9" s="69"/>
      <c r="X9" s="40" t="s">
        <v>15</v>
      </c>
      <c r="Y9" s="41" t="s">
        <v>16</v>
      </c>
      <c r="Z9" s="8"/>
    </row>
    <row r="10" spans="3:29" ht="90" x14ac:dyDescent="0.2">
      <c r="C10" s="3">
        <v>1</v>
      </c>
      <c r="D10" s="4" t="s">
        <v>50</v>
      </c>
      <c r="E10" s="4" t="s">
        <v>53</v>
      </c>
      <c r="F10" s="4" t="s">
        <v>56</v>
      </c>
      <c r="G10" s="4" t="s">
        <v>60</v>
      </c>
      <c r="H10" s="50" t="s">
        <v>185</v>
      </c>
      <c r="I10" s="5" t="s">
        <v>199</v>
      </c>
      <c r="J10" s="4" t="s">
        <v>63</v>
      </c>
      <c r="K10" s="4" t="s">
        <v>68</v>
      </c>
      <c r="L10" s="1">
        <f t="shared" ref="L10:L15" si="0">IFERROR(MID(J10,1,1)+MID(K10,1,1),"")</f>
        <v>3</v>
      </c>
      <c r="M10" s="1" t="str">
        <f>IF(L10="","",IF(OR(L10=2,L10=3,L10=4),'TABLAS VALORACIÓN'!$Y$19,IF(L10=5,'TABLAS VALORACIÓN'!$Y$18,IF(OR(L10=6,L10=7),'TABLAS VALORACIÓN'!$Y$17,IF(OR(L10=8,L10=9,L10=10),'TABLAS VALORACIÓN'!$Y$16)))))</f>
        <v>Riesgo Bajo</v>
      </c>
      <c r="N10" s="9" t="s">
        <v>140</v>
      </c>
      <c r="O10" s="6" t="s">
        <v>174</v>
      </c>
      <c r="P10" s="4" t="s">
        <v>63</v>
      </c>
      <c r="Q10" s="4" t="s">
        <v>69</v>
      </c>
      <c r="R10" s="1">
        <f>IFERROR(MID(P10,1,1)+MID(Q10,1,1),"")</f>
        <v>2</v>
      </c>
      <c r="S10" s="1" t="str">
        <f>IF(R10="","",IF(OR(R10=2,R10=3,R10=4),'TABLAS VALORACIÓN'!$Y$19,IF(R10=5,'TABLAS VALORACIÓN'!$Y$18,IF(OR(R10=6,R10=7),'TABLAS VALORACIÓN'!$Y$17,IF(OR(R10=8,R10=9,R10=10),'TABLAS VALORACIÓN'!$Y$16)))))</f>
        <v>Riesgo Bajo</v>
      </c>
      <c r="T10" s="4" t="s">
        <v>92</v>
      </c>
      <c r="U10" s="9" t="s">
        <v>140</v>
      </c>
      <c r="V10" s="42" t="s">
        <v>139</v>
      </c>
      <c r="W10" s="32" t="s">
        <v>178</v>
      </c>
      <c r="X10" s="6" t="s">
        <v>200</v>
      </c>
      <c r="Y10" s="6" t="s">
        <v>132</v>
      </c>
      <c r="Z10" s="7"/>
      <c r="AA10" s="7"/>
      <c r="AB10" s="7"/>
      <c r="AC10" s="7"/>
    </row>
    <row r="11" spans="3:29" ht="90" x14ac:dyDescent="0.2">
      <c r="C11" s="3">
        <v>2</v>
      </c>
      <c r="D11" s="4" t="s">
        <v>51</v>
      </c>
      <c r="E11" s="4" t="s">
        <v>54</v>
      </c>
      <c r="F11" s="4" t="s">
        <v>56</v>
      </c>
      <c r="G11" s="4" t="s">
        <v>60</v>
      </c>
      <c r="H11" s="51" t="s">
        <v>175</v>
      </c>
      <c r="I11" s="46" t="s">
        <v>153</v>
      </c>
      <c r="J11" s="4" t="s">
        <v>64</v>
      </c>
      <c r="K11" s="4" t="s">
        <v>70</v>
      </c>
      <c r="L11" s="1">
        <f t="shared" si="0"/>
        <v>5</v>
      </c>
      <c r="M11" s="1" t="str">
        <f>IF(L11="","",IF(OR(L11=2,L11=3,L11=4),'TABLAS VALORACIÓN'!$Y$19,IF(L11=5,'TABLAS VALORACIÓN'!$Y$18,IF(OR(L11=6,L11=7),'TABLAS VALORACIÓN'!$Y$17,IF(OR(L11=8,L11=9,L11=10),'TABLAS VALORACIÓN'!$Y$16)))))</f>
        <v>Riesgo Medio</v>
      </c>
      <c r="N11" s="28" t="s">
        <v>74</v>
      </c>
      <c r="O11" s="47" t="s">
        <v>154</v>
      </c>
      <c r="P11" s="4" t="s">
        <v>63</v>
      </c>
      <c r="Q11" s="4" t="s">
        <v>68</v>
      </c>
      <c r="R11" s="1">
        <f t="shared" ref="R11:R34" si="1">IFERROR(MID(P11,1,1)+MID(Q11,1,1),"")</f>
        <v>3</v>
      </c>
      <c r="S11" s="1" t="str">
        <f>IF(R11="","",IF(OR(R11=2,R11=3,R11=4),'TABLAS VALORACIÓN'!$Y$19,IF(R11=5,'TABLAS VALORACIÓN'!$Y$18,IF(OR(R11=6,R11=7),'TABLAS VALORACIÓN'!$Y$17,IF(OR(R11=8,R11=9,R11=10),'TABLAS VALORACIÓN'!$Y$16)))))</f>
        <v>Riesgo Bajo</v>
      </c>
      <c r="T11" s="4" t="s">
        <v>92</v>
      </c>
      <c r="U11" s="9" t="s">
        <v>140</v>
      </c>
      <c r="V11" s="10" t="s">
        <v>201</v>
      </c>
      <c r="W11" s="10" t="s">
        <v>202</v>
      </c>
      <c r="X11" s="59" t="s">
        <v>222</v>
      </c>
      <c r="Y11" s="28" t="s">
        <v>203</v>
      </c>
      <c r="Z11" s="7"/>
      <c r="AA11" s="7"/>
      <c r="AB11" s="7"/>
      <c r="AC11" s="7"/>
    </row>
    <row r="12" spans="3:29" ht="90" x14ac:dyDescent="0.2">
      <c r="C12" s="3">
        <v>3</v>
      </c>
      <c r="D12" s="4" t="s">
        <v>51</v>
      </c>
      <c r="E12" s="4" t="s">
        <v>54</v>
      </c>
      <c r="F12" s="4" t="s">
        <v>58</v>
      </c>
      <c r="G12" s="4" t="s">
        <v>60</v>
      </c>
      <c r="H12" s="51" t="s">
        <v>155</v>
      </c>
      <c r="I12" s="46" t="s">
        <v>156</v>
      </c>
      <c r="J12" s="4" t="s">
        <v>64</v>
      </c>
      <c r="K12" s="4" t="s">
        <v>70</v>
      </c>
      <c r="L12" s="1">
        <f t="shared" si="0"/>
        <v>5</v>
      </c>
      <c r="M12" s="1" t="str">
        <f>IF(L12="","",IF(OR(L12=2,L12=3,L12=4),'TABLAS VALORACIÓN'!$Y$19,IF(L12=5,'TABLAS VALORACIÓN'!$Y$18,IF(OR(L12=6,L12=7),'TABLAS VALORACIÓN'!$Y$17,IF(OR(L12=8,L12=9,L12=10),'TABLAS VALORACIÓN'!$Y$16)))))</f>
        <v>Riesgo Medio</v>
      </c>
      <c r="N12" s="28" t="s">
        <v>74</v>
      </c>
      <c r="O12" s="47" t="s">
        <v>157</v>
      </c>
      <c r="P12" s="4" t="s">
        <v>65</v>
      </c>
      <c r="Q12" s="4" t="s">
        <v>68</v>
      </c>
      <c r="R12" s="1">
        <f t="shared" si="1"/>
        <v>5</v>
      </c>
      <c r="S12" s="1" t="str">
        <f>IF(R12="","",IF(OR(R12=2,R12=3,R12=4),'TABLAS VALORACIÓN'!$Y$19,IF(R12=5,'TABLAS VALORACIÓN'!$Y$18,IF(OR(R12=6,R12=7),'TABLAS VALORACIÓN'!$Y$17,IF(OR(R12=8,R12=9,R12=10),'TABLAS VALORACIÓN'!$Y$16)))))</f>
        <v>Riesgo Medio</v>
      </c>
      <c r="T12" s="4" t="s">
        <v>92</v>
      </c>
      <c r="U12" s="47" t="s">
        <v>158</v>
      </c>
      <c r="V12" s="10" t="s">
        <v>207</v>
      </c>
      <c r="W12" s="10" t="s">
        <v>208</v>
      </c>
      <c r="X12" s="47" t="s">
        <v>159</v>
      </c>
      <c r="Y12" s="28" t="s">
        <v>171</v>
      </c>
      <c r="Z12" s="7"/>
      <c r="AA12" s="7"/>
      <c r="AB12" s="7"/>
      <c r="AC12" s="7"/>
    </row>
    <row r="13" spans="3:29" ht="90" x14ac:dyDescent="0.2">
      <c r="C13" s="3">
        <v>4</v>
      </c>
      <c r="D13" s="4" t="s">
        <v>51</v>
      </c>
      <c r="E13" s="4" t="s">
        <v>54</v>
      </c>
      <c r="F13" s="4" t="s">
        <v>58</v>
      </c>
      <c r="G13" s="4" t="s">
        <v>60</v>
      </c>
      <c r="H13" s="52" t="s">
        <v>176</v>
      </c>
      <c r="I13" s="46" t="s">
        <v>177</v>
      </c>
      <c r="J13" s="4" t="s">
        <v>64</v>
      </c>
      <c r="K13" s="4" t="s">
        <v>68</v>
      </c>
      <c r="L13" s="1">
        <f t="shared" si="0"/>
        <v>4</v>
      </c>
      <c r="M13" s="1" t="str">
        <f>IF(L13="","",IF(OR(L13=2,L13=3,L13=4),'TABLAS VALORACIÓN'!$Y$19,IF(L13=5,'TABLAS VALORACIÓN'!$Y$18,IF(OR(L13=6,L13=7),'TABLAS VALORACIÓN'!$Y$17,IF(OR(L13=8,L13=9,L13=10),'TABLAS VALORACIÓN'!$Y$16)))))</f>
        <v>Riesgo Bajo</v>
      </c>
      <c r="N13" s="28" t="s">
        <v>140</v>
      </c>
      <c r="O13" s="47" t="s">
        <v>161</v>
      </c>
      <c r="P13" s="4" t="s">
        <v>63</v>
      </c>
      <c r="Q13" s="4" t="s">
        <v>68</v>
      </c>
      <c r="R13" s="1">
        <f t="shared" si="1"/>
        <v>3</v>
      </c>
      <c r="S13" s="1" t="str">
        <f>IF(R13="","",IF(OR(R13=2,R13=3,R13=4),'TABLAS VALORACIÓN'!$Y$19,IF(R13=5,'TABLAS VALORACIÓN'!$Y$18,IF(OR(R13=6,R13=7),'TABLAS VALORACIÓN'!$Y$17,IF(OR(R13=8,R13=9,R13=10),'TABLAS VALORACIÓN'!$Y$16)))))</f>
        <v>Riesgo Bajo</v>
      </c>
      <c r="T13" s="4" t="s">
        <v>92</v>
      </c>
      <c r="U13" s="47" t="s">
        <v>158</v>
      </c>
      <c r="V13" s="10" t="s">
        <v>209</v>
      </c>
      <c r="W13" s="47" t="s">
        <v>165</v>
      </c>
      <c r="X13" s="47" t="s">
        <v>152</v>
      </c>
      <c r="Y13" s="28" t="s">
        <v>171</v>
      </c>
      <c r="Z13" s="7"/>
      <c r="AA13" s="7"/>
      <c r="AB13" s="7"/>
      <c r="AC13" s="7"/>
    </row>
    <row r="14" spans="3:29" ht="90" x14ac:dyDescent="0.2">
      <c r="C14" s="3">
        <v>5</v>
      </c>
      <c r="D14" s="4" t="s">
        <v>51</v>
      </c>
      <c r="E14" s="4" t="s">
        <v>54</v>
      </c>
      <c r="F14" s="4" t="s">
        <v>58</v>
      </c>
      <c r="G14" s="4" t="s">
        <v>60</v>
      </c>
      <c r="H14" s="51" t="s">
        <v>160</v>
      </c>
      <c r="I14" s="46" t="s">
        <v>179</v>
      </c>
      <c r="J14" s="4" t="s">
        <v>65</v>
      </c>
      <c r="K14" s="4" t="s">
        <v>70</v>
      </c>
      <c r="L14" s="1">
        <f t="shared" si="0"/>
        <v>6</v>
      </c>
      <c r="M14" s="1" t="str">
        <f>IF(L14="","",IF(OR(L14=2,L14=3,L14=4),'TABLAS VALORACIÓN'!$Y$19,IF(L14=5,'TABLAS VALORACIÓN'!$Y$18,IF(OR(L14=6,L14=7),'TABLAS VALORACIÓN'!$Y$17,IF(OR(L14=8,L14=9,L14=10),'TABLAS VALORACIÓN'!$Y$16)))))</f>
        <v>Riesgo Alto</v>
      </c>
      <c r="N14" s="28" t="s">
        <v>74</v>
      </c>
      <c r="O14" s="47" t="s">
        <v>161</v>
      </c>
      <c r="P14" s="4" t="s">
        <v>65</v>
      </c>
      <c r="Q14" s="4" t="s">
        <v>68</v>
      </c>
      <c r="R14" s="1">
        <f t="shared" si="1"/>
        <v>5</v>
      </c>
      <c r="S14" s="1" t="str">
        <f>IF(R14="","",IF(OR(R14=2,R14=3,R14=4),'TABLAS VALORACIÓN'!$Y$19,IF(R14=5,'TABLAS VALORACIÓN'!$Y$18,IF(OR(R14=6,R14=7),'TABLAS VALORACIÓN'!$Y$17,IF(OR(R14=8,R14=9,R14=10),'TABLAS VALORACIÓN'!$Y$16)))))</f>
        <v>Riesgo Medio</v>
      </c>
      <c r="T14" s="4" t="s">
        <v>92</v>
      </c>
      <c r="U14" s="47" t="s">
        <v>162</v>
      </c>
      <c r="V14" s="10" t="s">
        <v>209</v>
      </c>
      <c r="W14" s="47" t="s">
        <v>165</v>
      </c>
      <c r="X14" s="47" t="s">
        <v>159</v>
      </c>
      <c r="Y14" s="28" t="s">
        <v>171</v>
      </c>
      <c r="Z14" s="7"/>
      <c r="AA14" s="7"/>
      <c r="AB14" s="7"/>
      <c r="AC14" s="7"/>
    </row>
    <row r="15" spans="3:29" ht="90" x14ac:dyDescent="0.2">
      <c r="C15" s="3">
        <v>6</v>
      </c>
      <c r="D15" s="4" t="s">
        <v>51</v>
      </c>
      <c r="E15" s="4" t="s">
        <v>54</v>
      </c>
      <c r="F15" s="4" t="s">
        <v>58</v>
      </c>
      <c r="G15" s="4" t="s">
        <v>60</v>
      </c>
      <c r="H15" s="51" t="s">
        <v>194</v>
      </c>
      <c r="I15" s="46" t="s">
        <v>187</v>
      </c>
      <c r="J15" s="4" t="s">
        <v>65</v>
      </c>
      <c r="K15" s="4" t="s">
        <v>70</v>
      </c>
      <c r="L15" s="1">
        <f t="shared" si="0"/>
        <v>6</v>
      </c>
      <c r="M15" s="1" t="str">
        <f>IF(L15="","",IF(OR(L15=2,L15=3,L15=4),'TABLAS VALORACIÓN'!$Y$19,IF(L15=5,'TABLAS VALORACIÓN'!$Y$18,IF(OR(L15=6,L15=7),'TABLAS VALORACIÓN'!$Y$17,IF(OR(L15=8,L15=9,L15=10),'TABLAS VALORACIÓN'!$Y$16)))))</f>
        <v>Riesgo Alto</v>
      </c>
      <c r="N15" s="28" t="s">
        <v>195</v>
      </c>
      <c r="O15" s="47" t="s">
        <v>163</v>
      </c>
      <c r="P15" s="4" t="s">
        <v>65</v>
      </c>
      <c r="Q15" s="4" t="s">
        <v>68</v>
      </c>
      <c r="R15" s="1">
        <f t="shared" si="1"/>
        <v>5</v>
      </c>
      <c r="S15" s="1" t="str">
        <f>IF(R15="","",IF(OR(R15=2,R15=3,R15=4),'TABLAS VALORACIÓN'!$Y$19,IF(R15=5,'TABLAS VALORACIÓN'!$Y$18,IF(OR(R15=6,R15=7),'TABLAS VALORACIÓN'!$Y$17,IF(OR(R15=8,R15=9,R15=10),'TABLAS VALORACIÓN'!$Y$16)))))</f>
        <v>Riesgo Medio</v>
      </c>
      <c r="T15" s="4" t="s">
        <v>92</v>
      </c>
      <c r="U15" s="47" t="s">
        <v>164</v>
      </c>
      <c r="V15" s="47" t="s">
        <v>165</v>
      </c>
      <c r="W15" s="32" t="s">
        <v>134</v>
      </c>
      <c r="X15" s="47" t="s">
        <v>159</v>
      </c>
      <c r="Y15" s="28" t="s">
        <v>171</v>
      </c>
      <c r="Z15" s="7"/>
      <c r="AA15" s="7"/>
      <c r="AB15" s="7"/>
      <c r="AC15" s="7"/>
    </row>
    <row r="16" spans="3:29" ht="90" x14ac:dyDescent="0.2">
      <c r="C16" s="3">
        <v>7</v>
      </c>
      <c r="D16" s="4" t="s">
        <v>51</v>
      </c>
      <c r="E16" s="4" t="s">
        <v>54</v>
      </c>
      <c r="F16" s="4" t="s">
        <v>58</v>
      </c>
      <c r="G16" s="4" t="s">
        <v>60</v>
      </c>
      <c r="H16" s="50" t="s">
        <v>204</v>
      </c>
      <c r="I16" s="5" t="s">
        <v>187</v>
      </c>
      <c r="J16" s="4" t="s">
        <v>66</v>
      </c>
      <c r="K16" s="4" t="s">
        <v>70</v>
      </c>
      <c r="L16" s="1">
        <f t="shared" ref="L16" si="2">IFERROR(MID(J16,1,1)+MID(K16,1,1),"")</f>
        <v>7</v>
      </c>
      <c r="M16" s="1" t="str">
        <f>IF(L16="","",IF(OR(L16=2,L16=3,L16=4),'TABLAS VALORACIÓN'!$Y$19,IF(L16=5,'TABLAS VALORACIÓN'!$Y$18,IF(OR(L16=6,L16=7),'TABLAS VALORACIÓN'!$Y$17,IF(OR(L16=8,L16=9,L16=10),'TABLAS VALORACIÓN'!$Y$16)))))</f>
        <v>Riesgo Alto</v>
      </c>
      <c r="N16" s="28" t="s">
        <v>74</v>
      </c>
      <c r="O16" s="6" t="s">
        <v>188</v>
      </c>
      <c r="P16" s="4" t="s">
        <v>65</v>
      </c>
      <c r="Q16" s="4" t="s">
        <v>68</v>
      </c>
      <c r="R16" s="1">
        <f t="shared" si="1"/>
        <v>5</v>
      </c>
      <c r="S16" s="1" t="str">
        <f>IF(R16="","",IF(OR(R16=2,R16=3,R16=4),'TABLAS VALORACIÓN'!$Y$19,IF(R16=5,'TABLAS VALORACIÓN'!$Y$18,IF(OR(R16=6,R16=7),'TABLAS VALORACIÓN'!$Y$17,IF(OR(R16=8,R16=9,R16=10),'TABLAS VALORACIÓN'!$Y$16)))))</f>
        <v>Riesgo Medio</v>
      </c>
      <c r="T16" s="4" t="s">
        <v>92</v>
      </c>
      <c r="U16" s="9" t="s">
        <v>74</v>
      </c>
      <c r="V16" s="32" t="s">
        <v>133</v>
      </c>
      <c r="W16" s="32" t="s">
        <v>134</v>
      </c>
      <c r="X16" s="6" t="s">
        <v>141</v>
      </c>
      <c r="Y16" s="6" t="s">
        <v>132</v>
      </c>
      <c r="Z16" s="7"/>
      <c r="AA16" s="7"/>
      <c r="AB16" s="7"/>
      <c r="AC16" s="7"/>
    </row>
    <row r="17" spans="3:29" ht="90" x14ac:dyDescent="0.2">
      <c r="C17" s="3">
        <v>8</v>
      </c>
      <c r="D17" s="4" t="s">
        <v>51</v>
      </c>
      <c r="E17" s="4" t="s">
        <v>54</v>
      </c>
      <c r="F17" s="4" t="s">
        <v>58</v>
      </c>
      <c r="G17" s="4" t="s">
        <v>60</v>
      </c>
      <c r="H17" s="51" t="s">
        <v>191</v>
      </c>
      <c r="I17" s="5" t="s">
        <v>187</v>
      </c>
      <c r="J17" s="4" t="s">
        <v>65</v>
      </c>
      <c r="K17" s="4" t="s">
        <v>70</v>
      </c>
      <c r="L17" s="1">
        <f t="shared" ref="L17:L22" si="3">IFERROR(MID(J17,1,1)+MID(K17,1,1),"")</f>
        <v>6</v>
      </c>
      <c r="M17" s="1" t="str">
        <f>IF(L17="","",IF(OR(L17=2,L17=3,L17=4),'TABLAS VALORACIÓN'!$Y$19,IF(L17=5,'TABLAS VALORACIÓN'!$Y$18,IF(OR(L17=6,L17=7),'TABLAS VALORACIÓN'!$Y$17,IF(OR(L17=8,L17=9,L17=10),'TABLAS VALORACIÓN'!$Y$16)))))</f>
        <v>Riesgo Alto</v>
      </c>
      <c r="N17" s="6" t="s">
        <v>74</v>
      </c>
      <c r="O17" s="6" t="s">
        <v>188</v>
      </c>
      <c r="P17" s="4" t="s">
        <v>63</v>
      </c>
      <c r="Q17" s="4" t="s">
        <v>70</v>
      </c>
      <c r="R17" s="1">
        <f t="shared" si="1"/>
        <v>4</v>
      </c>
      <c r="S17" s="1" t="str">
        <f>IF(R17="","",IF(OR(R17=2,R17=3,R17=4),'TABLAS VALORACIÓN'!$Y$19,IF(R17=5,'TABLAS VALORACIÓN'!$Y$18,IF(OR(R17=6,R17=7),'TABLAS VALORACIÓN'!$Y$17,IF(OR(R17=8,R17=9,R17=10),'TABLAS VALORACIÓN'!$Y$16)))))</f>
        <v>Riesgo Bajo</v>
      </c>
      <c r="T17" s="4" t="s">
        <v>92</v>
      </c>
      <c r="U17" s="6" t="s">
        <v>74</v>
      </c>
      <c r="V17" s="32" t="s">
        <v>133</v>
      </c>
      <c r="W17" s="32" t="s">
        <v>134</v>
      </c>
      <c r="X17" s="34" t="s">
        <v>193</v>
      </c>
      <c r="Y17" s="6" t="s">
        <v>203</v>
      </c>
      <c r="Z17" s="7"/>
      <c r="AA17" s="7"/>
      <c r="AB17" s="7"/>
      <c r="AC17" s="7"/>
    </row>
    <row r="18" spans="3:29" ht="90" x14ac:dyDescent="0.2">
      <c r="C18" s="3">
        <v>9</v>
      </c>
      <c r="D18" s="4" t="s">
        <v>51</v>
      </c>
      <c r="E18" s="4" t="s">
        <v>54</v>
      </c>
      <c r="F18" s="4" t="s">
        <v>58</v>
      </c>
      <c r="G18" s="4" t="s">
        <v>60</v>
      </c>
      <c r="H18" s="50" t="s">
        <v>142</v>
      </c>
      <c r="I18" s="5" t="s">
        <v>180</v>
      </c>
      <c r="J18" s="4" t="s">
        <v>65</v>
      </c>
      <c r="K18" s="4" t="s">
        <v>70</v>
      </c>
      <c r="L18" s="1">
        <f t="shared" si="3"/>
        <v>6</v>
      </c>
      <c r="M18" s="1" t="str">
        <f>IF(L18="","",IF(OR(L18=2,L18=3,L18=4),'TABLAS VALORACIÓN'!$Y$19,IF(L18=5,'TABLAS VALORACIÓN'!$Y$18,IF(OR(L18=6,L18=7),'TABLAS VALORACIÓN'!$Y$17,IF(OR(L18=8,L18=9,L18=10),'TABLAS VALORACIÓN'!$Y$16)))))</f>
        <v>Riesgo Alto</v>
      </c>
      <c r="N18" s="9" t="s">
        <v>74</v>
      </c>
      <c r="O18" s="6" t="s">
        <v>143</v>
      </c>
      <c r="P18" s="4" t="s">
        <v>64</v>
      </c>
      <c r="Q18" s="4" t="s">
        <v>68</v>
      </c>
      <c r="R18" s="1">
        <f t="shared" si="1"/>
        <v>4</v>
      </c>
      <c r="S18" s="1" t="str">
        <f>IF(R18="","",IF(OR(R18=2,R18=3,R18=4),'TABLAS VALORACIÓN'!$Y$19,IF(R18=5,'TABLAS VALORACIÓN'!$Y$18,IF(OR(R18=6,R18=7),'TABLAS VALORACIÓN'!$Y$17,IF(OR(R18=8,R18=9,R18=10),'TABLAS VALORACIÓN'!$Y$16)))))</f>
        <v>Riesgo Bajo</v>
      </c>
      <c r="T18" s="4" t="s">
        <v>92</v>
      </c>
      <c r="U18" s="9" t="s">
        <v>74</v>
      </c>
      <c r="V18" s="32" t="s">
        <v>133</v>
      </c>
      <c r="W18" s="32" t="s">
        <v>134</v>
      </c>
      <c r="X18" s="6" t="s">
        <v>144</v>
      </c>
      <c r="Y18" s="6" t="s">
        <v>132</v>
      </c>
      <c r="Z18" s="7"/>
      <c r="AA18" s="7"/>
      <c r="AB18" s="7"/>
      <c r="AC18" s="7"/>
    </row>
    <row r="19" spans="3:29" ht="90" x14ac:dyDescent="0.2">
      <c r="C19" s="3">
        <v>10</v>
      </c>
      <c r="D19" s="4" t="s">
        <v>51</v>
      </c>
      <c r="E19" s="4" t="s">
        <v>54</v>
      </c>
      <c r="F19" s="4" t="s">
        <v>58</v>
      </c>
      <c r="G19" s="4" t="s">
        <v>60</v>
      </c>
      <c r="H19" s="50" t="s">
        <v>205</v>
      </c>
      <c r="I19" s="5" t="s">
        <v>206</v>
      </c>
      <c r="J19" s="4" t="s">
        <v>65</v>
      </c>
      <c r="K19" s="4" t="s">
        <v>71</v>
      </c>
      <c r="L19" s="1">
        <f t="shared" si="3"/>
        <v>7</v>
      </c>
      <c r="M19" s="1" t="str">
        <f>IF(L19="","",IF(OR(L19=2,L19=3,L19=4),'TABLAS VALORACIÓN'!$Y$19,IF(L19=5,'TABLAS VALORACIÓN'!$Y$18,IF(OR(L19=6,L19=7),'TABLAS VALORACIÓN'!$Y$17,IF(OR(L19=8,L19=9,L19=10),'TABLAS VALORACIÓN'!$Y$16)))))</f>
        <v>Riesgo Alto</v>
      </c>
      <c r="N19" s="9" t="s">
        <v>74</v>
      </c>
      <c r="O19" s="5" t="s">
        <v>131</v>
      </c>
      <c r="P19" s="4" t="s">
        <v>65</v>
      </c>
      <c r="Q19" s="4" t="s">
        <v>68</v>
      </c>
      <c r="R19" s="1">
        <f t="shared" si="1"/>
        <v>5</v>
      </c>
      <c r="S19" s="1" t="str">
        <f>IF(R19="","",IF(OR(R19=2,R19=3,R19=4),'TABLAS VALORACIÓN'!$Y$19,IF(R19=5,'TABLAS VALORACIÓN'!$Y$18,IF(OR(R19=6,R19=7),'TABLAS VALORACIÓN'!$Y$17,IF(OR(R19=8,R19=9,R19=10),'TABLAS VALORACIÓN'!$Y$16)))))</f>
        <v>Riesgo Medio</v>
      </c>
      <c r="T19" s="4" t="s">
        <v>92</v>
      </c>
      <c r="U19" s="9" t="s">
        <v>140</v>
      </c>
      <c r="V19" s="32" t="s">
        <v>135</v>
      </c>
      <c r="W19" s="32" t="s">
        <v>136</v>
      </c>
      <c r="X19" s="6" t="s">
        <v>137</v>
      </c>
      <c r="Y19" s="6" t="s">
        <v>210</v>
      </c>
      <c r="Z19" s="7"/>
      <c r="AA19" s="7"/>
      <c r="AB19" s="7"/>
      <c r="AC19" s="7"/>
    </row>
    <row r="20" spans="3:29" ht="90" x14ac:dyDescent="0.2">
      <c r="C20" s="3">
        <v>11</v>
      </c>
      <c r="D20" s="4" t="s">
        <v>51</v>
      </c>
      <c r="E20" s="4" t="s">
        <v>54</v>
      </c>
      <c r="F20" s="4" t="s">
        <v>58</v>
      </c>
      <c r="G20" s="4" t="s">
        <v>60</v>
      </c>
      <c r="H20" s="50" t="s">
        <v>130</v>
      </c>
      <c r="I20" s="5" t="s">
        <v>181</v>
      </c>
      <c r="J20" s="4" t="s">
        <v>65</v>
      </c>
      <c r="K20" s="4" t="s">
        <v>72</v>
      </c>
      <c r="L20" s="1">
        <f t="shared" si="3"/>
        <v>8</v>
      </c>
      <c r="M20" s="1" t="str">
        <f>IF(L20="","",IF(OR(L20=2,L20=3,L20=4),'TABLAS VALORACIÓN'!$Y$19,IF(L20=5,'TABLAS VALORACIÓN'!$Y$18,IF(OR(L20=6,L20=7),'TABLAS VALORACIÓN'!$Y$17,IF(OR(L20=8,L20=9,L20=10),'TABLAS VALORACIÓN'!$Y$16)))))</f>
        <v>Riesgo Extremo</v>
      </c>
      <c r="N20" s="9" t="s">
        <v>74</v>
      </c>
      <c r="O20" s="5" t="s">
        <v>131</v>
      </c>
      <c r="P20" s="4" t="s">
        <v>65</v>
      </c>
      <c r="Q20" s="4" t="s">
        <v>70</v>
      </c>
      <c r="R20" s="1">
        <f t="shared" si="1"/>
        <v>6</v>
      </c>
      <c r="S20" s="1" t="str">
        <f>IF(R20="","",IF(OR(R20=2,R20=3,R20=4),'TABLAS VALORACIÓN'!$Y$19,IF(R20=5,'TABLAS VALORACIÓN'!$Y$18,IF(OR(R20=6,R20=7),'TABLAS VALORACIÓN'!$Y$17,IF(OR(R20=8,R20=9,R20=10),'TABLAS VALORACIÓN'!$Y$16)))))</f>
        <v>Riesgo Alto</v>
      </c>
      <c r="T20" s="4" t="s">
        <v>92</v>
      </c>
      <c r="U20" s="9" t="s">
        <v>140</v>
      </c>
      <c r="V20" s="32" t="s">
        <v>135</v>
      </c>
      <c r="W20" s="32" t="s">
        <v>136</v>
      </c>
      <c r="X20" s="6" t="s">
        <v>137</v>
      </c>
      <c r="Y20" s="6" t="s">
        <v>210</v>
      </c>
      <c r="Z20" s="7"/>
      <c r="AA20" s="7"/>
      <c r="AB20" s="7"/>
      <c r="AC20" s="7"/>
    </row>
    <row r="21" spans="3:29" ht="90" x14ac:dyDescent="0.2">
      <c r="C21" s="3">
        <v>12</v>
      </c>
      <c r="D21" s="4" t="s">
        <v>51</v>
      </c>
      <c r="E21" s="4" t="s">
        <v>54</v>
      </c>
      <c r="F21" s="4" t="s">
        <v>58</v>
      </c>
      <c r="G21" s="4" t="s">
        <v>60</v>
      </c>
      <c r="H21" s="50" t="s">
        <v>183</v>
      </c>
      <c r="I21" s="5" t="s">
        <v>182</v>
      </c>
      <c r="J21" s="4" t="s">
        <v>65</v>
      </c>
      <c r="K21" s="4" t="s">
        <v>70</v>
      </c>
      <c r="L21" s="1">
        <f t="shared" si="3"/>
        <v>6</v>
      </c>
      <c r="M21" s="1" t="str">
        <f>IF(L21="","",IF(OR(L21=2,L21=3,L21=4),'TABLAS VALORACIÓN'!$Y$19,IF(L21=5,'TABLAS VALORACIÓN'!$Y$18,IF(OR(L21=6,L21=7),'TABLAS VALORACIÓN'!$Y$17,IF(OR(L21=8,L21=9,L21=10),'TABLAS VALORACIÓN'!$Y$16)))))</f>
        <v>Riesgo Alto</v>
      </c>
      <c r="N21" s="9" t="s">
        <v>74</v>
      </c>
      <c r="O21" s="5" t="s">
        <v>145</v>
      </c>
      <c r="P21" s="4" t="s">
        <v>63</v>
      </c>
      <c r="Q21" s="4" t="s">
        <v>68</v>
      </c>
      <c r="R21" s="1">
        <f t="shared" si="1"/>
        <v>3</v>
      </c>
      <c r="S21" s="1" t="str">
        <f>IF(R21="","",IF(OR(R21=2,R21=3,R21=4),'TABLAS VALORACIÓN'!$Y$19,IF(R21=5,'TABLAS VALORACIÓN'!$Y$18,IF(OR(R21=6,R21=7),'TABLAS VALORACIÓN'!$Y$17,IF(OR(R21=8,R21=9,R21=10),'TABLAS VALORACIÓN'!$Y$16)))))</f>
        <v>Riesgo Bajo</v>
      </c>
      <c r="T21" s="4" t="s">
        <v>92</v>
      </c>
      <c r="U21" s="9" t="s">
        <v>74</v>
      </c>
      <c r="V21" s="32" t="s">
        <v>135</v>
      </c>
      <c r="W21" s="32" t="s">
        <v>136</v>
      </c>
      <c r="X21" s="6" t="s">
        <v>192</v>
      </c>
      <c r="Y21" s="6" t="s">
        <v>132</v>
      </c>
      <c r="Z21" s="7"/>
      <c r="AA21" s="7"/>
      <c r="AB21" s="7"/>
      <c r="AC21" s="7"/>
    </row>
    <row r="22" spans="3:29" ht="90" x14ac:dyDescent="0.2">
      <c r="C22" s="3">
        <v>13</v>
      </c>
      <c r="D22" s="4" t="s">
        <v>51</v>
      </c>
      <c r="E22" s="4" t="s">
        <v>54</v>
      </c>
      <c r="F22" s="4" t="s">
        <v>58</v>
      </c>
      <c r="G22" s="4" t="s">
        <v>60</v>
      </c>
      <c r="H22" s="50" t="s">
        <v>186</v>
      </c>
      <c r="I22" s="5" t="s">
        <v>138</v>
      </c>
      <c r="J22" s="4" t="s">
        <v>65</v>
      </c>
      <c r="K22" s="4" t="s">
        <v>72</v>
      </c>
      <c r="L22" s="1">
        <f t="shared" si="3"/>
        <v>8</v>
      </c>
      <c r="M22" s="1" t="str">
        <f>IF(L22="","",IF(OR(L22=2,L22=3,L22=4),'TABLAS VALORACIÓN'!$Y$19,IF(L22=5,'TABLAS VALORACIÓN'!$Y$18,IF(OR(L22=6,L22=7),'TABLAS VALORACIÓN'!$Y$17,IF(OR(L22=8,L22=9,L22=10),'TABLAS VALORACIÓN'!$Y$16)))))</f>
        <v>Riesgo Extremo</v>
      </c>
      <c r="N22" s="6" t="s">
        <v>74</v>
      </c>
      <c r="O22" s="5" t="s">
        <v>196</v>
      </c>
      <c r="P22" s="4" t="s">
        <v>65</v>
      </c>
      <c r="Q22" s="4" t="s">
        <v>70</v>
      </c>
      <c r="R22" s="1">
        <f t="shared" si="1"/>
        <v>6</v>
      </c>
      <c r="S22" s="1" t="str">
        <f>IF(R22="","",IF(OR(R22=2,R22=3,R22=4),'TABLAS VALORACIÓN'!$Y$19,IF(R22=5,'TABLAS VALORACIÓN'!$Y$18,IF(OR(R22=6,R22=7),'TABLAS VALORACIÓN'!$Y$17,IF(OR(R22=8,R22=9,R22=10),'TABLAS VALORACIÓN'!$Y$16)))))</f>
        <v>Riesgo Alto</v>
      </c>
      <c r="T22" s="4" t="s">
        <v>92</v>
      </c>
      <c r="U22" s="6" t="s">
        <v>140</v>
      </c>
      <c r="V22" s="32" t="s">
        <v>135</v>
      </c>
      <c r="W22" s="32" t="s">
        <v>136</v>
      </c>
      <c r="X22" s="6" t="s">
        <v>137</v>
      </c>
      <c r="Y22" s="6" t="s">
        <v>132</v>
      </c>
      <c r="Z22" s="7"/>
      <c r="AA22" s="7"/>
      <c r="AB22" s="7"/>
      <c r="AC22" s="7"/>
    </row>
    <row r="23" spans="3:29" ht="90" x14ac:dyDescent="0.2">
      <c r="C23" s="3">
        <v>14</v>
      </c>
      <c r="D23" s="4" t="s">
        <v>51</v>
      </c>
      <c r="E23" s="4" t="s">
        <v>54</v>
      </c>
      <c r="F23" s="4" t="s">
        <v>58</v>
      </c>
      <c r="G23" s="4" t="s">
        <v>60</v>
      </c>
      <c r="H23" s="54" t="s">
        <v>197</v>
      </c>
      <c r="I23" s="27" t="s">
        <v>189</v>
      </c>
      <c r="J23" s="4" t="s">
        <v>65</v>
      </c>
      <c r="K23" s="4" t="s">
        <v>71</v>
      </c>
      <c r="L23" s="1">
        <f t="shared" ref="L23:L24" si="4">IFERROR(MID(J23,1,1)+MID(K23,1,1),"")</f>
        <v>7</v>
      </c>
      <c r="M23" s="1" t="str">
        <f>IF(L23="","",IF(OR(L23=2,L23=3,L23=4),'TABLAS VALORACIÓN'!$Y$19,IF(L23=5,'TABLAS VALORACIÓN'!$Y$18,IF(OR(L23=6,L23=7),'TABLAS VALORACIÓN'!$Y$17,IF(OR(L23=8,L23=9,L23=10),'TABLAS VALORACIÓN'!$Y$16)))))</f>
        <v>Riesgo Alto</v>
      </c>
      <c r="N23" s="28" t="s">
        <v>74</v>
      </c>
      <c r="O23" s="6" t="s">
        <v>190</v>
      </c>
      <c r="P23" s="4" t="s">
        <v>63</v>
      </c>
      <c r="Q23" s="4" t="s">
        <v>70</v>
      </c>
      <c r="R23" s="1">
        <f t="shared" si="1"/>
        <v>4</v>
      </c>
      <c r="S23" s="1" t="str">
        <f>IF(R23="","",IF(OR(R23=2,R23=3,R23=4),'TABLAS VALORACIÓN'!$Y$19,IF(R23=5,'TABLAS VALORACIÓN'!$Y$18,IF(OR(R23=6,R23=7),'TABLAS VALORACIÓN'!$Y$17,IF(OR(R23=8,R23=9,R23=10),'TABLAS VALORACIÓN'!$Y$16)))))</f>
        <v>Riesgo Bajo</v>
      </c>
      <c r="T23" s="4" t="s">
        <v>92</v>
      </c>
      <c r="U23" s="6" t="s">
        <v>140</v>
      </c>
      <c r="V23" s="32" t="s">
        <v>135</v>
      </c>
      <c r="W23" s="32" t="s">
        <v>136</v>
      </c>
      <c r="X23" s="34" t="s">
        <v>193</v>
      </c>
      <c r="Y23" s="28" t="s">
        <v>211</v>
      </c>
      <c r="Z23" s="7"/>
      <c r="AA23" s="7"/>
      <c r="AB23" s="7"/>
      <c r="AC23" s="7"/>
    </row>
    <row r="24" spans="3:29" ht="80.25" x14ac:dyDescent="0.2">
      <c r="C24" s="3">
        <v>15</v>
      </c>
      <c r="D24" s="4" t="s">
        <v>51</v>
      </c>
      <c r="E24" s="4" t="s">
        <v>54</v>
      </c>
      <c r="F24" s="4" t="s">
        <v>58</v>
      </c>
      <c r="G24" s="4" t="s">
        <v>148</v>
      </c>
      <c r="H24" s="50" t="s">
        <v>172</v>
      </c>
      <c r="I24" s="5" t="s">
        <v>173</v>
      </c>
      <c r="J24" s="4" t="s">
        <v>65</v>
      </c>
      <c r="K24" s="4" t="s">
        <v>71</v>
      </c>
      <c r="L24" s="1">
        <f t="shared" si="4"/>
        <v>7</v>
      </c>
      <c r="M24" s="1" t="str">
        <f>IF(L24="","",IF(OR(L24=2,L24=3,L24=4),'TABLAS VALORACIÓN'!$Y$19,IF(L24=5,'TABLAS VALORACIÓN'!$Y$18,IF(OR(L24=6,L24=7),'TABLAS VALORACIÓN'!$Y$17,IF(OR(L24=8,L24=9,L24=10),'TABLAS VALORACIÓN'!$Y$16)))))</f>
        <v>Riesgo Alto</v>
      </c>
      <c r="N24" s="6" t="s">
        <v>74</v>
      </c>
      <c r="O24" s="6" t="s">
        <v>150</v>
      </c>
      <c r="P24" s="4" t="s">
        <v>65</v>
      </c>
      <c r="Q24" s="4" t="s">
        <v>70</v>
      </c>
      <c r="R24" s="1">
        <f t="shared" si="1"/>
        <v>6</v>
      </c>
      <c r="S24" s="1" t="str">
        <f>IF(R24="","",IF(OR(R24=2,R24=3,R24=4),'TABLAS VALORACIÓN'!$Y$19,IF(R24=5,'TABLAS VALORACIÓN'!$Y$18,IF(OR(R24=6,R24=7),'TABLAS VALORACIÓN'!$Y$17,IF(OR(R24=8,R24=9,R24=10),'TABLAS VALORACIÓN'!$Y$16)))))</f>
        <v>Riesgo Alto</v>
      </c>
      <c r="T24" s="4" t="s">
        <v>92</v>
      </c>
      <c r="U24" s="9" t="s">
        <v>74</v>
      </c>
      <c r="V24" s="32" t="s">
        <v>135</v>
      </c>
      <c r="W24" s="32" t="s">
        <v>136</v>
      </c>
      <c r="X24" s="47" t="s">
        <v>159</v>
      </c>
      <c r="Y24" s="6" t="s">
        <v>203</v>
      </c>
      <c r="Z24" s="7"/>
      <c r="AA24" s="7"/>
      <c r="AB24" s="7"/>
      <c r="AC24" s="7"/>
    </row>
    <row r="25" spans="3:29" ht="80.25" x14ac:dyDescent="0.2">
      <c r="C25" s="3">
        <v>16</v>
      </c>
      <c r="D25" s="4" t="s">
        <v>51</v>
      </c>
      <c r="E25" s="4" t="s">
        <v>53</v>
      </c>
      <c r="F25" s="4" t="s">
        <v>58</v>
      </c>
      <c r="G25" s="4" t="s">
        <v>148</v>
      </c>
      <c r="H25" s="53" t="s">
        <v>184</v>
      </c>
      <c r="I25" s="46" t="s">
        <v>170</v>
      </c>
      <c r="J25" s="4" t="s">
        <v>65</v>
      </c>
      <c r="K25" s="4" t="s">
        <v>70</v>
      </c>
      <c r="L25" s="1">
        <f>IFERROR(MID(J25,1,1)+MID(K25,1,1),"")</f>
        <v>6</v>
      </c>
      <c r="M25" s="1" t="str">
        <f>IF(L25="","",IF(OR(L25=2,L25=3,L25=4),'TABLAS VALORACIÓN'!$Y$19,IF(L25=5,'TABLAS VALORACIÓN'!$Y$18,IF(OR(L25=6,L25=7),'TABLAS VALORACIÓN'!$Y$17,IF(OR(L25=8,L25=9,L25=10),'TABLAS VALORACIÓN'!$Y$16)))))</f>
        <v>Riesgo Alto</v>
      </c>
      <c r="N25" s="6" t="s">
        <v>74</v>
      </c>
      <c r="O25" s="47" t="s">
        <v>154</v>
      </c>
      <c r="P25" s="4" t="s">
        <v>65</v>
      </c>
      <c r="Q25" s="4" t="s">
        <v>70</v>
      </c>
      <c r="R25" s="1">
        <f t="shared" si="1"/>
        <v>6</v>
      </c>
      <c r="S25" s="1" t="str">
        <f>IF(R25="","",IF(OR(R25=2,R25=3,R25=4),'TABLAS VALORACIÓN'!$Y$19,IF(R25=5,'TABLAS VALORACIÓN'!$Y$18,IF(OR(R25=6,R25=7),'TABLAS VALORACIÓN'!$Y$17,IF(OR(R25=8,R25=9,R25=10),'TABLAS VALORACIÓN'!$Y$16)))))</f>
        <v>Riesgo Alto</v>
      </c>
      <c r="T25" s="4" t="s">
        <v>92</v>
      </c>
      <c r="U25" s="48"/>
      <c r="V25" s="47" t="s">
        <v>165</v>
      </c>
      <c r="W25" s="32" t="s">
        <v>136</v>
      </c>
      <c r="X25" s="47" t="s">
        <v>159</v>
      </c>
      <c r="Y25" s="49" t="s">
        <v>171</v>
      </c>
      <c r="Z25" s="7"/>
      <c r="AA25" s="7"/>
      <c r="AB25" s="7"/>
      <c r="AC25" s="7"/>
    </row>
    <row r="26" spans="3:29" ht="106.5" x14ac:dyDescent="0.2">
      <c r="C26" s="3">
        <v>17</v>
      </c>
      <c r="D26" s="4" t="s">
        <v>51</v>
      </c>
      <c r="E26" s="4" t="s">
        <v>54</v>
      </c>
      <c r="F26" s="4" t="s">
        <v>58</v>
      </c>
      <c r="G26" s="4" t="s">
        <v>149</v>
      </c>
      <c r="H26" s="50" t="s">
        <v>146</v>
      </c>
      <c r="I26" s="5" t="s">
        <v>147</v>
      </c>
      <c r="J26" s="4" t="s">
        <v>63</v>
      </c>
      <c r="K26" s="4" t="s">
        <v>68</v>
      </c>
      <c r="L26" s="1">
        <f t="shared" ref="L26:L27" si="5">IFERROR(MID(J26,1,1)+MID(K26,1,1),"")</f>
        <v>3</v>
      </c>
      <c r="M26" s="1" t="str">
        <f>IF(L26="","",IF(OR(L26=2,L26=3,L26=4),'TABLAS VALORACIÓN'!$Y$19,IF(L26=5,'TABLAS VALORACIÓN'!$Y$18,IF(OR(L26=6,L26=7),'TABLAS VALORACIÓN'!$Y$17,IF(OR(L26=8,L26=9,L26=10),'TABLAS VALORACIÓN'!$Y$16)))))</f>
        <v>Riesgo Bajo</v>
      </c>
      <c r="N26" s="28" t="s">
        <v>195</v>
      </c>
      <c r="O26" s="6" t="s">
        <v>151</v>
      </c>
      <c r="P26" s="4" t="s">
        <v>63</v>
      </c>
      <c r="Q26" s="4" t="s">
        <v>68</v>
      </c>
      <c r="R26" s="1">
        <f t="shared" si="1"/>
        <v>3</v>
      </c>
      <c r="S26" s="1" t="str">
        <f>IF(R26="","",IF(OR(R26=2,R26=3,R26=4),'TABLAS VALORACIÓN'!$Y$19,IF(R26=5,'TABLAS VALORACIÓN'!$Y$18,IF(OR(R26=6,R26=7),'TABLAS VALORACIÓN'!$Y$17,IF(OR(R26=8,R26=9,R26=10),'TABLAS VALORACIÓN'!$Y$16)))))</f>
        <v>Riesgo Bajo</v>
      </c>
      <c r="T26" s="4" t="s">
        <v>92</v>
      </c>
      <c r="U26" s="47" t="s">
        <v>164</v>
      </c>
      <c r="V26" s="47" t="s">
        <v>165</v>
      </c>
      <c r="W26" s="32" t="s">
        <v>136</v>
      </c>
      <c r="X26" s="47" t="s">
        <v>159</v>
      </c>
      <c r="Y26" s="49" t="s">
        <v>132</v>
      </c>
      <c r="Z26" s="7"/>
      <c r="AA26" s="7"/>
      <c r="AB26" s="7"/>
      <c r="AC26" s="7"/>
    </row>
    <row r="27" spans="3:29" ht="81.75" x14ac:dyDescent="0.2">
      <c r="C27" s="3">
        <v>18</v>
      </c>
      <c r="D27" s="4" t="s">
        <v>51</v>
      </c>
      <c r="E27" s="4" t="s">
        <v>54</v>
      </c>
      <c r="F27" s="4" t="s">
        <v>58</v>
      </c>
      <c r="G27" s="4" t="s">
        <v>61</v>
      </c>
      <c r="H27" s="50" t="s">
        <v>166</v>
      </c>
      <c r="I27" s="46" t="s">
        <v>167</v>
      </c>
      <c r="J27" s="4" t="s">
        <v>63</v>
      </c>
      <c r="K27" s="4" t="s">
        <v>68</v>
      </c>
      <c r="L27" s="1">
        <f t="shared" si="5"/>
        <v>3</v>
      </c>
      <c r="M27" s="1" t="str">
        <f>IF(L27="","",IF(OR(L27=2,L27=3,L27=4),'TABLAS VALORACIÓN'!$Y$19,IF(L27=5,'TABLAS VALORACIÓN'!$Y$18,IF(OR(L27=6,L27=7),'TABLAS VALORACIÓN'!$Y$17,IF(OR(L27=8,L27=9,L27=10),'TABLAS VALORACIÓN'!$Y$16)))))</f>
        <v>Riesgo Bajo</v>
      </c>
      <c r="N27" s="28" t="s">
        <v>195</v>
      </c>
      <c r="O27" s="47" t="s">
        <v>168</v>
      </c>
      <c r="P27" s="4" t="s">
        <v>63</v>
      </c>
      <c r="Q27" s="4" t="s">
        <v>70</v>
      </c>
      <c r="R27" s="1">
        <f t="shared" si="1"/>
        <v>4</v>
      </c>
      <c r="S27" s="1" t="str">
        <f>IF(R27="","",IF(OR(R27=2,R27=3,R27=4),'TABLAS VALORACIÓN'!$Y$19,IF(R27=5,'TABLAS VALORACIÓN'!$Y$18,IF(OR(R27=6,R27=7),'TABLAS VALORACIÓN'!$Y$17,IF(OR(R27=8,R27=9,R27=10),'TABLAS VALORACIÓN'!$Y$16)))))</f>
        <v>Riesgo Bajo</v>
      </c>
      <c r="T27" s="4" t="s">
        <v>92</v>
      </c>
      <c r="U27" s="47" t="s">
        <v>164</v>
      </c>
      <c r="V27" s="47" t="s">
        <v>169</v>
      </c>
      <c r="W27" s="32" t="s">
        <v>136</v>
      </c>
      <c r="X27" s="47" t="s">
        <v>159</v>
      </c>
      <c r="Y27" s="6" t="s">
        <v>171</v>
      </c>
      <c r="Z27" s="7" t="str">
        <f>IF(J17="Raro",1,IF(J17="Improbable",2,IF(J17="Posible",3,IF(J17="Probable",4,IF(J17="casi cierto",5,"")))))</f>
        <v/>
      </c>
      <c r="AA27" s="7" t="str">
        <f>IF(K17="Insignificante",1,IF(K17="Menor",2,IF(K17="Moderado",3,IF(K17="Mayor",4,IF(K17="Catastrófico",5,"")))))</f>
        <v/>
      </c>
      <c r="AB27" s="7" t="str">
        <f>IF(P17="Raro",1,IF(P17="Improbable",2,IF(P17="Posible",3,IF(P17="Probable",4,IF(P17="casi cierto",5,"")))))</f>
        <v/>
      </c>
      <c r="AC27" s="7" t="str">
        <f>IF(Q17="Insignificante",1,IF(Q17="Menor",2,IF(Q17="Moderado",3,IF(Q17="Mayor",4,IF(Q17="Catastrófico",5,"")))))</f>
        <v/>
      </c>
    </row>
    <row r="28" spans="3:29" ht="81.75" x14ac:dyDescent="0.2">
      <c r="C28" s="3">
        <v>19</v>
      </c>
      <c r="D28" s="4" t="s">
        <v>51</v>
      </c>
      <c r="E28" s="4" t="s">
        <v>54</v>
      </c>
      <c r="F28" s="4" t="s">
        <v>58</v>
      </c>
      <c r="G28" s="4" t="s">
        <v>61</v>
      </c>
      <c r="H28" s="50" t="s">
        <v>228</v>
      </c>
      <c r="I28" s="46" t="s">
        <v>167</v>
      </c>
      <c r="J28" s="4" t="s">
        <v>65</v>
      </c>
      <c r="K28" s="4" t="s">
        <v>68</v>
      </c>
      <c r="L28" s="1">
        <f>IFERROR(MID(J28,1,1)+MID(K28,1,1),"")</f>
        <v>5</v>
      </c>
      <c r="M28" s="1" t="str">
        <f>IF(L28="","",IF(OR(L28=2,L28=3,L28=4),'TABLAS VALORACIÓN'!$Y$19,IF(L28=5,'TABLAS VALORACIÓN'!$Y$18,IF(OR(L28=6,L28=7),'TABLAS VALORACIÓN'!$Y$17,IF(OR(L28=8,L28=9,L28=10),'TABLAS VALORACIÓN'!$Y$16)))))</f>
        <v>Riesgo Medio</v>
      </c>
      <c r="N28" s="28" t="s">
        <v>74</v>
      </c>
      <c r="O28" s="47" t="s">
        <v>168</v>
      </c>
      <c r="P28" s="4" t="s">
        <v>63</v>
      </c>
      <c r="Q28" s="4" t="s">
        <v>70</v>
      </c>
      <c r="R28" s="1">
        <f t="shared" si="1"/>
        <v>4</v>
      </c>
      <c r="S28" s="1" t="str">
        <f>IF(R28="","",IF(OR(R28=2,R28=3,R28=4),'TABLAS VALORACIÓN'!$Y$19,IF(R28=5,'TABLAS VALORACIÓN'!$Y$18,IF(OR(R28=6,R28=7),'TABLAS VALORACIÓN'!$Y$17,IF(OR(R28=8,R28=9,R28=10),'TABLAS VALORACIÓN'!$Y$16)))))</f>
        <v>Riesgo Bajo</v>
      </c>
      <c r="T28" s="4" t="s">
        <v>92</v>
      </c>
      <c r="U28" s="47" t="s">
        <v>164</v>
      </c>
      <c r="V28" s="47" t="s">
        <v>169</v>
      </c>
      <c r="W28" s="32" t="s">
        <v>136</v>
      </c>
      <c r="X28" s="47" t="s">
        <v>159</v>
      </c>
      <c r="Y28" s="6" t="s">
        <v>171</v>
      </c>
      <c r="Z28" s="7"/>
      <c r="AA28" s="7"/>
      <c r="AB28" s="7"/>
      <c r="AC28" s="7"/>
    </row>
    <row r="29" spans="3:29" ht="90" x14ac:dyDescent="0.2">
      <c r="C29" s="55">
        <v>20</v>
      </c>
      <c r="D29" s="29" t="s">
        <v>51</v>
      </c>
      <c r="E29" s="29" t="s">
        <v>54</v>
      </c>
      <c r="F29" s="4" t="s">
        <v>58</v>
      </c>
      <c r="G29" s="4" t="s">
        <v>60</v>
      </c>
      <c r="H29" s="56" t="s">
        <v>212</v>
      </c>
      <c r="I29" s="57" t="s">
        <v>147</v>
      </c>
      <c r="J29" s="29" t="s">
        <v>65</v>
      </c>
      <c r="K29" s="29" t="s">
        <v>68</v>
      </c>
      <c r="L29" s="1">
        <f t="shared" ref="L29:L34" si="6">IFERROR(MID(J29,1,1)+MID(K29,1,1),"")</f>
        <v>5</v>
      </c>
      <c r="M29" s="1" t="str">
        <f>IF(L29="","",IF(OR(L29=2,L29=3,L29=4),'TABLAS VALORACIÓN'!$Y$19,IF(L29=5,'TABLAS VALORACIÓN'!$Y$18,IF(OR(L29=6,L29=7),'TABLAS VALORACIÓN'!$Y$17,IF(OR(L29=8,L29=9,L29=10),'TABLAS VALORACIÓN'!$Y$16)))))</f>
        <v>Riesgo Medio</v>
      </c>
      <c r="N29" s="28" t="s">
        <v>195</v>
      </c>
      <c r="O29" s="6" t="s">
        <v>151</v>
      </c>
      <c r="P29" s="29" t="s">
        <v>65</v>
      </c>
      <c r="Q29" s="29" t="s">
        <v>70</v>
      </c>
      <c r="R29" s="1">
        <f t="shared" si="1"/>
        <v>6</v>
      </c>
      <c r="S29" s="1" t="str">
        <f>IF(R29="","",IF(OR(R29=2,R29=3,R29=4),'TABLAS VALORACIÓN'!$Y$19,IF(R29=5,'TABLAS VALORACIÓN'!$Y$18,IF(OR(R29=6,R29=7),'TABLAS VALORACIÓN'!$Y$17,IF(OR(R29=8,R29=9,R29=10),'TABLAS VALORACIÓN'!$Y$16)))))</f>
        <v>Riesgo Alto</v>
      </c>
      <c r="T29" s="4" t="s">
        <v>92</v>
      </c>
      <c r="U29" s="47" t="s">
        <v>164</v>
      </c>
      <c r="V29" s="47" t="s">
        <v>169</v>
      </c>
      <c r="W29" s="32" t="s">
        <v>136</v>
      </c>
      <c r="X29" s="58" t="s">
        <v>159</v>
      </c>
      <c r="Y29" s="28" t="s">
        <v>214</v>
      </c>
      <c r="Z29" s="7"/>
      <c r="AA29" s="7"/>
      <c r="AB29" s="7"/>
      <c r="AC29" s="7"/>
    </row>
    <row r="30" spans="3:29" ht="90" x14ac:dyDescent="0.2">
      <c r="C30" s="55">
        <v>21</v>
      </c>
      <c r="D30" s="29" t="s">
        <v>51</v>
      </c>
      <c r="E30" s="29" t="s">
        <v>54</v>
      </c>
      <c r="F30" s="4" t="s">
        <v>58</v>
      </c>
      <c r="G30" s="4" t="s">
        <v>60</v>
      </c>
      <c r="H30" s="56" t="s">
        <v>213</v>
      </c>
      <c r="I30" s="57" t="s">
        <v>215</v>
      </c>
      <c r="J30" s="29" t="s">
        <v>65</v>
      </c>
      <c r="K30" s="29" t="s">
        <v>68</v>
      </c>
      <c r="L30" s="1">
        <f t="shared" si="6"/>
        <v>5</v>
      </c>
      <c r="M30" s="1" t="str">
        <f>IF(L30="","",IF(OR(L30=2,L30=3,L30=4),'TABLAS VALORACIÓN'!$Y$19,IF(L30=5,'TABLAS VALORACIÓN'!$Y$18,IF(OR(L30=6,L30=7),'TABLAS VALORACIÓN'!$Y$17,IF(OR(L30=8,L30=9,L30=10),'TABLAS VALORACIÓN'!$Y$16)))))</f>
        <v>Riesgo Medio</v>
      </c>
      <c r="N30" s="28" t="s">
        <v>195</v>
      </c>
      <c r="O30" s="6" t="s">
        <v>220</v>
      </c>
      <c r="P30" s="29" t="s">
        <v>64</v>
      </c>
      <c r="Q30" s="29" t="s">
        <v>70</v>
      </c>
      <c r="R30" s="1">
        <f t="shared" si="1"/>
        <v>5</v>
      </c>
      <c r="S30" s="1" t="str">
        <f>IF(R30="","",IF(OR(R30=2,R30=3,R30=4),'TABLAS VALORACIÓN'!$Y$19,IF(R30=5,'TABLAS VALORACIÓN'!$Y$18,IF(OR(R30=6,R30=7),'TABLAS VALORACIÓN'!$Y$17,IF(OR(R30=8,R30=9,R30=10),'TABLAS VALORACIÓN'!$Y$16)))))</f>
        <v>Riesgo Medio</v>
      </c>
      <c r="T30" s="4" t="s">
        <v>93</v>
      </c>
      <c r="U30" s="47" t="s">
        <v>164</v>
      </c>
      <c r="V30" s="47" t="s">
        <v>169</v>
      </c>
      <c r="W30" s="32" t="s">
        <v>136</v>
      </c>
      <c r="X30" s="58" t="s">
        <v>159</v>
      </c>
      <c r="Y30" s="28" t="s">
        <v>211</v>
      </c>
      <c r="Z30" s="7"/>
      <c r="AA30" s="7"/>
      <c r="AB30" s="7"/>
      <c r="AC30" s="7"/>
    </row>
    <row r="31" spans="3:29" ht="90" x14ac:dyDescent="0.2">
      <c r="C31" s="55">
        <v>22</v>
      </c>
      <c r="D31" s="29" t="s">
        <v>51</v>
      </c>
      <c r="E31" s="29" t="s">
        <v>54</v>
      </c>
      <c r="F31" s="4" t="s">
        <v>58</v>
      </c>
      <c r="G31" s="4" t="s">
        <v>60</v>
      </c>
      <c r="H31" s="56" t="s">
        <v>217</v>
      </c>
      <c r="I31" s="57" t="s">
        <v>147</v>
      </c>
      <c r="J31" s="29" t="s">
        <v>65</v>
      </c>
      <c r="K31" s="29" t="s">
        <v>70</v>
      </c>
      <c r="L31" s="1">
        <f t="shared" si="6"/>
        <v>6</v>
      </c>
      <c r="M31" s="1" t="str">
        <f>IF(L31="","",IF(OR(L31=2,L31=3,L31=4),'TABLAS VALORACIÓN'!$Y$19,IF(L31=5,'TABLAS VALORACIÓN'!$Y$18,IF(OR(L31=6,L31=7),'TABLAS VALORACIÓN'!$Y$17,IF(OR(L31=8,L31=9,L31=10),'TABLAS VALORACIÓN'!$Y$16)))))</f>
        <v>Riesgo Alto</v>
      </c>
      <c r="N31" s="28" t="s">
        <v>74</v>
      </c>
      <c r="O31" s="6" t="s">
        <v>131</v>
      </c>
      <c r="P31" s="29" t="s">
        <v>65</v>
      </c>
      <c r="Q31" s="29" t="s">
        <v>70</v>
      </c>
      <c r="R31" s="1">
        <f t="shared" si="1"/>
        <v>6</v>
      </c>
      <c r="S31" s="1" t="str">
        <f>IF(R31="","",IF(OR(R31=2,R31=3,R31=4),'TABLAS VALORACIÓN'!$Y$19,IF(R31=5,'TABLAS VALORACIÓN'!$Y$18,IF(OR(R31=6,R31=7),'TABLAS VALORACIÓN'!$Y$17,IF(OR(R31=8,R31=9,R31=10),'TABLAS VALORACIÓN'!$Y$16)))))</f>
        <v>Riesgo Alto</v>
      </c>
      <c r="T31" s="4" t="s">
        <v>92</v>
      </c>
      <c r="U31" s="47" t="s">
        <v>195</v>
      </c>
      <c r="V31" s="47" t="s">
        <v>169</v>
      </c>
      <c r="W31" s="32" t="s">
        <v>136</v>
      </c>
      <c r="X31" s="58" t="s">
        <v>159</v>
      </c>
      <c r="Y31" s="28" t="s">
        <v>171</v>
      </c>
      <c r="Z31" s="7"/>
      <c r="AA31" s="7"/>
      <c r="AB31" s="7"/>
      <c r="AC31" s="7"/>
    </row>
    <row r="32" spans="3:29" ht="90" x14ac:dyDescent="0.2">
      <c r="C32" s="55">
        <v>23</v>
      </c>
      <c r="D32" s="29" t="s">
        <v>51</v>
      </c>
      <c r="E32" s="29" t="s">
        <v>54</v>
      </c>
      <c r="F32" s="4" t="s">
        <v>58</v>
      </c>
      <c r="G32" s="4" t="s">
        <v>60</v>
      </c>
      <c r="H32" s="56" t="s">
        <v>218</v>
      </c>
      <c r="I32" s="57" t="s">
        <v>147</v>
      </c>
      <c r="J32" s="29" t="s">
        <v>64</v>
      </c>
      <c r="K32" s="29" t="s">
        <v>68</v>
      </c>
      <c r="L32" s="1">
        <f t="shared" si="6"/>
        <v>4</v>
      </c>
      <c r="M32" s="1" t="str">
        <f>IF(L32="","",IF(OR(L32=2,L32=3,L32=4),'TABLAS VALORACIÓN'!$Y$19,IF(L32=5,'TABLAS VALORACIÓN'!$Y$18,IF(OR(L32=6,L32=7),'TABLAS VALORACIÓN'!$Y$17,IF(OR(L32=8,L32=9,L32=10),'TABLAS VALORACIÓN'!$Y$16)))))</f>
        <v>Riesgo Bajo</v>
      </c>
      <c r="N32" s="28" t="s">
        <v>74</v>
      </c>
      <c r="O32" s="6" t="s">
        <v>131</v>
      </c>
      <c r="P32" s="29" t="s">
        <v>64</v>
      </c>
      <c r="Q32" s="29" t="s">
        <v>68</v>
      </c>
      <c r="R32" s="1">
        <f t="shared" si="1"/>
        <v>4</v>
      </c>
      <c r="S32" s="1" t="str">
        <f>IF(R32="","",IF(OR(R32=2,R32=3,R32=4),'TABLAS VALORACIÓN'!$Y$19,IF(R32=5,'TABLAS VALORACIÓN'!$Y$18,IF(OR(R32=6,R32=7),'TABLAS VALORACIÓN'!$Y$17,IF(OR(R32=8,R32=9,R32=10),'TABLAS VALORACIÓN'!$Y$16)))))</f>
        <v>Riesgo Bajo</v>
      </c>
      <c r="T32" s="4" t="s">
        <v>92</v>
      </c>
      <c r="U32" s="47" t="s">
        <v>74</v>
      </c>
      <c r="V32" s="47" t="s">
        <v>169</v>
      </c>
      <c r="W32" s="32" t="s">
        <v>136</v>
      </c>
      <c r="X32" s="58" t="s">
        <v>159</v>
      </c>
      <c r="Y32" s="28" t="s">
        <v>214</v>
      </c>
      <c r="Z32" s="7"/>
      <c r="AA32" s="7"/>
      <c r="AB32" s="7"/>
      <c r="AC32" s="7"/>
    </row>
    <row r="33" spans="3:29" ht="90" x14ac:dyDescent="0.2">
      <c r="C33" s="55">
        <v>24</v>
      </c>
      <c r="D33" s="29" t="s">
        <v>51</v>
      </c>
      <c r="E33" s="29" t="s">
        <v>54</v>
      </c>
      <c r="F33" s="4" t="s">
        <v>58</v>
      </c>
      <c r="G33" s="4" t="s">
        <v>60</v>
      </c>
      <c r="H33" s="56" t="s">
        <v>219</v>
      </c>
      <c r="I33" s="57" t="s">
        <v>223</v>
      </c>
      <c r="J33" s="29" t="s">
        <v>64</v>
      </c>
      <c r="K33" s="29" t="s">
        <v>70</v>
      </c>
      <c r="L33" s="1">
        <f t="shared" si="6"/>
        <v>5</v>
      </c>
      <c r="M33" s="1" t="str">
        <f>IF(L33="","",IF(OR(L33=2,L33=3,L33=4),'TABLAS VALORACIÓN'!$Y$19,IF(L33=5,'TABLAS VALORACIÓN'!$Y$18,IF(OR(L33=6,L33=7),'TABLAS VALORACIÓN'!$Y$17,IF(OR(L33=8,L33=9,L33=10),'TABLAS VALORACIÓN'!$Y$16)))))</f>
        <v>Riesgo Medio</v>
      </c>
      <c r="N33" s="28" t="s">
        <v>195</v>
      </c>
      <c r="O33" s="6" t="s">
        <v>220</v>
      </c>
      <c r="P33" s="29" t="s">
        <v>63</v>
      </c>
      <c r="Q33" s="29" t="s">
        <v>68</v>
      </c>
      <c r="R33" s="1">
        <f t="shared" si="1"/>
        <v>3</v>
      </c>
      <c r="S33" s="1" t="str">
        <f>IF(R33="","",IF(OR(R33=2,R33=3,R33=4),'TABLAS VALORACIÓN'!$Y$19,IF(R33=5,'TABLAS VALORACIÓN'!$Y$18,IF(OR(R33=6,R33=7),'TABLAS VALORACIÓN'!$Y$17,IF(OR(R33=8,R33=9,R33=10),'TABLAS VALORACIÓN'!$Y$16)))))</f>
        <v>Riesgo Bajo</v>
      </c>
      <c r="T33" s="4" t="s">
        <v>92</v>
      </c>
      <c r="U33" s="47" t="s">
        <v>195</v>
      </c>
      <c r="V33" s="47" t="s">
        <v>169</v>
      </c>
      <c r="W33" s="32" t="s">
        <v>136</v>
      </c>
      <c r="X33" s="58" t="s">
        <v>159</v>
      </c>
      <c r="Y33" s="28" t="s">
        <v>171</v>
      </c>
      <c r="Z33" s="7"/>
      <c r="AA33" s="7"/>
      <c r="AB33" s="7"/>
      <c r="AC33" s="7"/>
    </row>
    <row r="34" spans="3:29" ht="90" x14ac:dyDescent="0.2">
      <c r="C34" s="55">
        <v>25</v>
      </c>
      <c r="D34" s="29" t="s">
        <v>51</v>
      </c>
      <c r="E34" s="29" t="s">
        <v>54</v>
      </c>
      <c r="F34" s="4" t="s">
        <v>58</v>
      </c>
      <c r="G34" s="4" t="s">
        <v>60</v>
      </c>
      <c r="H34" s="56" t="s">
        <v>216</v>
      </c>
      <c r="I34" s="57" t="s">
        <v>147</v>
      </c>
      <c r="J34" s="29" t="s">
        <v>65</v>
      </c>
      <c r="K34" s="29" t="s">
        <v>71</v>
      </c>
      <c r="L34" s="1">
        <f t="shared" si="6"/>
        <v>7</v>
      </c>
      <c r="M34" s="1" t="str">
        <f>IF(L34="","",IF(OR(L34=2,L34=3,L34=4),'TABLAS VALORACIÓN'!$Y$19,IF(L34=5,'TABLAS VALORACIÓN'!$Y$18,IF(OR(L34=6,L34=7),'TABLAS VALORACIÓN'!$Y$17,IF(OR(L34=8,L34=9,L34=10),'TABLAS VALORACIÓN'!$Y$16)))))</f>
        <v>Riesgo Alto</v>
      </c>
      <c r="N34" s="28" t="s">
        <v>74</v>
      </c>
      <c r="O34" s="6" t="s">
        <v>131</v>
      </c>
      <c r="P34" s="29" t="s">
        <v>64</v>
      </c>
      <c r="Q34" s="29" t="s">
        <v>68</v>
      </c>
      <c r="R34" s="1">
        <f t="shared" si="1"/>
        <v>4</v>
      </c>
      <c r="S34" s="1" t="str">
        <f>IF(R34="","",IF(OR(R34=2,R34=3,R34=4),'TABLAS VALORACIÓN'!$Y$19,IF(R34=5,'TABLAS VALORACIÓN'!$Y$18,IF(OR(R34=6,R34=7),'TABLAS VALORACIÓN'!$Y$17,IF(OR(R34=8,R34=9,R34=10),'TABLAS VALORACIÓN'!$Y$16)))))</f>
        <v>Riesgo Bajo</v>
      </c>
      <c r="T34" s="4" t="s">
        <v>92</v>
      </c>
      <c r="U34" s="47" t="s">
        <v>74</v>
      </c>
      <c r="V34" s="47" t="s">
        <v>169</v>
      </c>
      <c r="W34" s="32" t="s">
        <v>136</v>
      </c>
      <c r="X34" s="58" t="s">
        <v>159</v>
      </c>
      <c r="Y34" s="28" t="s">
        <v>171</v>
      </c>
      <c r="Z34" s="7"/>
      <c r="AA34" s="7"/>
      <c r="AB34" s="7"/>
      <c r="AC34" s="7"/>
    </row>
    <row r="35" spans="3:29" ht="140.25" customHeight="1" x14ac:dyDescent="0.2">
      <c r="C35" s="55">
        <v>26</v>
      </c>
      <c r="D35" s="29" t="s">
        <v>51</v>
      </c>
      <c r="E35" s="29" t="s">
        <v>54</v>
      </c>
      <c r="F35" s="4" t="s">
        <v>58</v>
      </c>
      <c r="G35" s="4" t="s">
        <v>224</v>
      </c>
      <c r="H35" s="56" t="s">
        <v>225</v>
      </c>
      <c r="I35" s="57" t="s">
        <v>227</v>
      </c>
      <c r="J35" s="29" t="s">
        <v>65</v>
      </c>
      <c r="K35" s="29" t="s">
        <v>71</v>
      </c>
      <c r="L35" s="1">
        <f t="shared" ref="L35" si="7">IFERROR(MID(J35,1,1)+MID(K35,1,1),"")</f>
        <v>7</v>
      </c>
      <c r="M35" s="1" t="str">
        <f>IF(L35="","",IF(OR(L35=2,L35=3,L35=4),'TABLAS VALORACIÓN'!$Y$19,IF(L35=5,'TABLAS VALORACIÓN'!$Y$18,IF(OR(L35=6,L35=7),'TABLAS VALORACIÓN'!$Y$17,IF(OR(L35=8,L35=9,L35=10),'TABLAS VALORACIÓN'!$Y$16)))))</f>
        <v>Riesgo Alto</v>
      </c>
      <c r="N35" s="28" t="s">
        <v>74</v>
      </c>
      <c r="O35" s="6" t="s">
        <v>226</v>
      </c>
      <c r="P35" s="29" t="s">
        <v>64</v>
      </c>
      <c r="Q35" s="29" t="s">
        <v>68</v>
      </c>
      <c r="R35" s="1">
        <f t="shared" ref="R35" si="8">IFERROR(MID(P35,1,1)+MID(Q35,1,1),"")</f>
        <v>4</v>
      </c>
      <c r="S35" s="1" t="str">
        <f>IF(R35="","",IF(OR(R35=2,R35=3,R35=4),'TABLAS VALORACIÓN'!$Y$19,IF(R35=5,'TABLAS VALORACIÓN'!$Y$18,IF(OR(R35=6,R35=7),'TABLAS VALORACIÓN'!$Y$17,IF(OR(R35=8,R35=9,R35=10),'TABLAS VALORACIÓN'!$Y$16)))))</f>
        <v>Riesgo Bajo</v>
      </c>
      <c r="T35" s="4" t="s">
        <v>92</v>
      </c>
      <c r="U35" s="47" t="s">
        <v>74</v>
      </c>
      <c r="V35" s="47" t="s">
        <v>135</v>
      </c>
      <c r="W35" s="32" t="s">
        <v>136</v>
      </c>
      <c r="X35" s="58" t="s">
        <v>159</v>
      </c>
      <c r="Y35" s="28" t="s">
        <v>171</v>
      </c>
      <c r="Z35" s="7"/>
      <c r="AA35" s="7"/>
      <c r="AB35" s="7"/>
      <c r="AC35" s="7"/>
    </row>
    <row r="36" spans="3:29" ht="12" x14ac:dyDescent="0.2">
      <c r="C36" s="63" t="s">
        <v>82</v>
      </c>
      <c r="D36" s="64"/>
      <c r="E36" s="64"/>
      <c r="F36" s="64"/>
      <c r="G36" s="64"/>
      <c r="H36" s="64"/>
      <c r="I36" s="64"/>
      <c r="J36" s="64"/>
      <c r="K36" s="64"/>
      <c r="L36" s="64"/>
      <c r="M36" s="64"/>
      <c r="N36" s="64"/>
      <c r="O36" s="64"/>
      <c r="P36" s="64"/>
      <c r="Q36" s="64"/>
      <c r="R36" s="64"/>
      <c r="S36" s="64"/>
      <c r="T36" s="64"/>
      <c r="U36" s="64"/>
      <c r="V36" s="64"/>
      <c r="W36" s="64"/>
      <c r="X36" s="64"/>
      <c r="Y36" s="65"/>
    </row>
    <row r="37" spans="3:29" x14ac:dyDescent="0.2"/>
    <row r="38" spans="3:29" x14ac:dyDescent="0.2"/>
    <row r="39" spans="3:29" x14ac:dyDescent="0.2"/>
    <row r="40" spans="3:29" x14ac:dyDescent="0.2"/>
    <row r="41" spans="3:29" x14ac:dyDescent="0.2"/>
    <row r="42" spans="3:29" x14ac:dyDescent="0.2"/>
    <row r="43" spans="3:29" x14ac:dyDescent="0.2"/>
    <row r="44" spans="3:29" x14ac:dyDescent="0.2"/>
    <row r="45" spans="3:29" x14ac:dyDescent="0.2"/>
    <row r="46" spans="3:29" x14ac:dyDescent="0.2"/>
    <row r="47" spans="3:29" x14ac:dyDescent="0.2"/>
    <row r="48" spans="3:29"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sheetData>
  <sheetProtection insertRows="0" deleteRows="0"/>
  <mergeCells count="28">
    <mergeCell ref="P8:S8"/>
    <mergeCell ref="C8:C9"/>
    <mergeCell ref="D8:D9"/>
    <mergeCell ref="E8:E9"/>
    <mergeCell ref="F8:F9"/>
    <mergeCell ref="G8:G9"/>
    <mergeCell ref="H8:H9"/>
    <mergeCell ref="I8:I9"/>
    <mergeCell ref="K8:K9"/>
    <mergeCell ref="L8:L9"/>
    <mergeCell ref="M8:M9"/>
    <mergeCell ref="N8:N9"/>
    <mergeCell ref="V2:Y2"/>
    <mergeCell ref="V1:X1"/>
    <mergeCell ref="C36:Y36"/>
    <mergeCell ref="C1:E3"/>
    <mergeCell ref="F1:U3"/>
    <mergeCell ref="T8:T9"/>
    <mergeCell ref="U8:U9"/>
    <mergeCell ref="V8:V9"/>
    <mergeCell ref="W8:W9"/>
    <mergeCell ref="O8:O9"/>
    <mergeCell ref="X8:Y8"/>
    <mergeCell ref="J8:J9"/>
    <mergeCell ref="C7:Y7"/>
    <mergeCell ref="C5:G6"/>
    <mergeCell ref="H5:W6"/>
    <mergeCell ref="V3:Y3"/>
  </mergeCells>
  <conditionalFormatting sqref="L10:L35 R10:R35">
    <cfRule type="cellIs" dxfId="13" priority="10" operator="between">
      <formula>8</formula>
      <formula>10</formula>
    </cfRule>
    <cfRule type="cellIs" dxfId="12" priority="11" operator="between">
      <formula>6</formula>
      <formula>7</formula>
    </cfRule>
    <cfRule type="cellIs" dxfId="11" priority="12" operator="equal">
      <formula>5</formula>
    </cfRule>
    <cfRule type="cellIs" dxfId="10" priority="13" operator="between">
      <formula>0</formula>
      <formula>1</formula>
    </cfRule>
    <cfRule type="cellIs" dxfId="9" priority="14" operator="between">
      <formula>2</formula>
      <formula>4</formula>
    </cfRule>
  </conditionalFormatting>
  <conditionalFormatting sqref="M10:M35 S10:S35">
    <cfRule type="expression" dxfId="8" priority="1">
      <formula>L10=10</formula>
    </cfRule>
    <cfRule type="expression" dxfId="7" priority="2">
      <formula>L10=9</formula>
    </cfRule>
    <cfRule type="expression" dxfId="6" priority="3">
      <formula>L10=7</formula>
    </cfRule>
    <cfRule type="expression" dxfId="5" priority="4">
      <formula>L10=4</formula>
    </cfRule>
    <cfRule type="expression" dxfId="4" priority="5">
      <formula>L10=3</formula>
    </cfRule>
    <cfRule type="expression" dxfId="3" priority="6">
      <formula>L10=8</formula>
    </cfRule>
    <cfRule type="expression" dxfId="2" priority="7">
      <formula>L10=6</formula>
    </cfRule>
    <cfRule type="expression" dxfId="1" priority="8">
      <formula>L10=5</formula>
    </cfRule>
    <cfRule type="expression" dxfId="0" priority="9">
      <formula>L10=2</formula>
    </cfRule>
  </conditionalFormatting>
  <dataValidations count="7">
    <dataValidation type="list" allowBlank="1" showInputMessage="1" showErrorMessage="1" sqref="G37:G1048576 G10:G26 G29:G35" xr:uid="{00000000-0002-0000-0000-000000000000}">
      <formula1>TIPO</formula1>
    </dataValidation>
    <dataValidation type="list" allowBlank="1" showInputMessage="1" showErrorMessage="1" sqref="D37:D1048576 D10:D35" xr:uid="{00000000-0002-0000-0000-000001000000}">
      <formula1>CLASE</formula1>
    </dataValidation>
    <dataValidation type="list" allowBlank="1" showInputMessage="1" showErrorMessage="1" sqref="E37:E1048576 E10:E35" xr:uid="{00000000-0002-0000-0000-000002000000}">
      <formula1>FUENTE</formula1>
    </dataValidation>
    <dataValidation type="list" allowBlank="1" showInputMessage="1" showErrorMessage="1" sqref="F37:F1048576 F10:F35" xr:uid="{00000000-0002-0000-0000-000003000000}">
      <formula1>ETAPA</formula1>
    </dataValidation>
    <dataValidation type="list" allowBlank="1" showInputMessage="1" showErrorMessage="1" sqref="N37:N1048576 N17:N25 N10:N14 U10:U23 N34:N35" xr:uid="{00000000-0002-0000-0000-000004000000}">
      <formula1>ASIGNACIÓN</formula1>
    </dataValidation>
    <dataValidation type="list" allowBlank="1" showInputMessage="1" showErrorMessage="1" sqref="J37:J1048576 P37:P1048576 P10:P35 J10:J35" xr:uid="{00000000-0002-0000-0000-000005000000}">
      <formula1>PROBABILIDAD</formula1>
    </dataValidation>
    <dataValidation type="list" allowBlank="1" showInputMessage="1" showErrorMessage="1" sqref="K37:K1048576 Q37:Q1048576 Q10:Q35 K10:K35" xr:uid="{00000000-0002-0000-0000-000006000000}">
      <formula1>IMPACTO</formula1>
    </dataValidation>
  </dataValidations>
  <printOptions horizontalCentered="1"/>
  <pageMargins left="0.25" right="0.25" top="0.75" bottom="0.75" header="0.3" footer="0.3"/>
  <pageSetup scale="50" fitToHeight="2" orientation="landscape" r:id="rId1"/>
  <headerFooter alignWithMargins="0">
    <oddFooter>&amp;CPágina &amp;P de &amp;N</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7000000}">
          <x14:formula1>
            <xm:f>'TABLAS VALORACIÓN'!$X$22:$X$24</xm:f>
          </x14:formula1>
          <xm:sqref>U12:U15 U17 U22:U23 U27</xm:sqref>
        </x14:dataValidation>
        <x14:dataValidation type="list" allowBlank="1" showInputMessage="1" showErrorMessage="1" xr:uid="{00000000-0002-0000-0000-000009000000}">
          <x14:formula1>
            <xm:f>'TABLAS VALORACIÓN'!$H$27:$H$29</xm:f>
          </x14:formula1>
          <xm:sqref>N15:N16 N26:N33 U24:U26 U28:U35</xm:sqref>
        </x14:dataValidation>
        <x14:dataValidation type="list" allowBlank="1" showInputMessage="1" showErrorMessage="1" xr:uid="{00000000-0002-0000-0000-000008000000}">
          <x14:formula1>
            <xm:f>'TABLAS VALORACIÓN'!$X$22:$X$23</xm:f>
          </x14:formula1>
          <xm:sqref>T10:T35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68"/>
  <sheetViews>
    <sheetView showGridLines="0" view="pageLayout" topLeftCell="A16" zoomScaleNormal="90" workbookViewId="0">
      <selection activeCell="V17" sqref="V17"/>
    </sheetView>
  </sheetViews>
  <sheetFormatPr baseColWidth="10" defaultColWidth="0" defaultRowHeight="11.25" zeroHeight="1" x14ac:dyDescent="0.2"/>
  <cols>
    <col min="1" max="1" width="1.7109375" style="22" customWidth="1"/>
    <col min="2" max="2" width="13.28515625" style="22" customWidth="1"/>
    <col min="3" max="3" width="20.7109375" style="22" customWidth="1"/>
    <col min="4" max="4" width="9.7109375" style="22" bestFit="1" customWidth="1"/>
    <col min="5" max="5" width="6.7109375" style="22" customWidth="1"/>
    <col min="6" max="6" width="25.28515625" style="22" customWidth="1"/>
    <col min="7" max="9" width="21.140625" style="22" customWidth="1"/>
    <col min="10" max="11" width="21.42578125" style="22" customWidth="1"/>
    <col min="12" max="12" width="14" style="22" customWidth="1"/>
    <col min="13" max="13" width="10.7109375" style="22" customWidth="1"/>
    <col min="14" max="14" width="11.42578125" style="22" customWidth="1"/>
    <col min="15" max="15" width="23" style="22" customWidth="1"/>
    <col min="16" max="16" width="24" style="22" customWidth="1"/>
    <col min="17" max="17" width="17" style="22" customWidth="1"/>
    <col min="18" max="18" width="24" style="22" customWidth="1"/>
    <col min="19" max="19" width="23.28515625" style="22" customWidth="1"/>
    <col min="20" max="20" width="14.28515625" style="22" customWidth="1"/>
    <col min="21" max="21" width="14.42578125" style="22" customWidth="1"/>
    <col min="22" max="22" width="19" style="22" customWidth="1"/>
    <col min="23" max="23" width="28" style="22" customWidth="1"/>
    <col min="24" max="16384" width="11.42578125" style="22" hidden="1"/>
  </cols>
  <sheetData>
    <row r="1" spans="1:25" ht="15" x14ac:dyDescent="0.25">
      <c r="A1" s="24" t="s">
        <v>79</v>
      </c>
    </row>
    <row r="2" spans="1:25" s="2" customFormat="1" x14ac:dyDescent="0.2"/>
    <row r="3" spans="1:25" s="2" customFormat="1" x14ac:dyDescent="0.2">
      <c r="B3" s="33" t="s">
        <v>117</v>
      </c>
      <c r="C3" s="92" t="s">
        <v>103</v>
      </c>
      <c r="D3" s="92"/>
      <c r="F3" s="33" t="s">
        <v>126</v>
      </c>
      <c r="G3" s="35" t="s">
        <v>127</v>
      </c>
      <c r="H3" s="35" t="s">
        <v>128</v>
      </c>
      <c r="I3" s="92" t="s">
        <v>91</v>
      </c>
      <c r="J3" s="92"/>
      <c r="K3" s="92"/>
      <c r="L3" s="92"/>
      <c r="N3" s="33" t="s">
        <v>102</v>
      </c>
      <c r="O3" s="92" t="s">
        <v>103</v>
      </c>
      <c r="P3" s="92"/>
      <c r="Q3" s="92"/>
    </row>
    <row r="4" spans="1:25" s="2" customFormat="1" ht="53.45" customHeight="1" x14ac:dyDescent="0.2">
      <c r="B4" s="30" t="s">
        <v>50</v>
      </c>
      <c r="C4" s="89" t="s">
        <v>119</v>
      </c>
      <c r="D4" s="94"/>
      <c r="F4" s="95" t="s">
        <v>55</v>
      </c>
      <c r="G4" s="95" t="s">
        <v>85</v>
      </c>
      <c r="H4" s="98" t="s">
        <v>97</v>
      </c>
      <c r="I4" s="101" t="s">
        <v>95</v>
      </c>
      <c r="J4" s="102"/>
      <c r="K4" s="102"/>
      <c r="L4" s="103"/>
      <c r="N4" s="38" t="s">
        <v>105</v>
      </c>
      <c r="O4" s="89" t="s">
        <v>104</v>
      </c>
      <c r="P4" s="94"/>
      <c r="Q4" s="94"/>
    </row>
    <row r="5" spans="1:25" s="2" customFormat="1" ht="53.45" customHeight="1" x14ac:dyDescent="0.2">
      <c r="B5" s="30" t="s">
        <v>51</v>
      </c>
      <c r="C5" s="89" t="s">
        <v>120</v>
      </c>
      <c r="D5" s="89"/>
      <c r="F5" s="96"/>
      <c r="G5" s="96"/>
      <c r="H5" s="100"/>
      <c r="I5" s="104"/>
      <c r="J5" s="105"/>
      <c r="K5" s="105"/>
      <c r="L5" s="106"/>
      <c r="N5" s="38" t="s">
        <v>59</v>
      </c>
      <c r="O5" s="89" t="s">
        <v>106</v>
      </c>
      <c r="P5" s="94"/>
      <c r="Q5" s="94"/>
    </row>
    <row r="6" spans="1:25" s="2" customFormat="1" ht="84" customHeight="1" x14ac:dyDescent="0.2">
      <c r="F6" s="97"/>
      <c r="G6" s="97"/>
      <c r="H6" s="99"/>
      <c r="I6" s="107"/>
      <c r="J6" s="108"/>
      <c r="K6" s="108"/>
      <c r="L6" s="109"/>
      <c r="N6" s="38" t="s">
        <v>60</v>
      </c>
      <c r="O6" s="89" t="s">
        <v>108</v>
      </c>
      <c r="P6" s="94"/>
      <c r="Q6" s="94"/>
    </row>
    <row r="7" spans="1:25" s="2" customFormat="1" ht="88.5" customHeight="1" x14ac:dyDescent="0.2">
      <c r="B7" s="33" t="s">
        <v>118</v>
      </c>
      <c r="C7" s="92" t="s">
        <v>103</v>
      </c>
      <c r="D7" s="92"/>
      <c r="F7" s="20" t="s">
        <v>56</v>
      </c>
      <c r="G7" s="17" t="s">
        <v>97</v>
      </c>
      <c r="H7" s="17" t="s">
        <v>98</v>
      </c>
      <c r="I7" s="93" t="s">
        <v>96</v>
      </c>
      <c r="J7" s="93"/>
      <c r="K7" s="93"/>
      <c r="L7" s="93"/>
      <c r="N7" s="36" t="s">
        <v>107</v>
      </c>
      <c r="O7" s="89" t="s">
        <v>109</v>
      </c>
      <c r="P7" s="94"/>
      <c r="Q7" s="94"/>
    </row>
    <row r="8" spans="1:25" s="2" customFormat="1" ht="87.75" customHeight="1" x14ac:dyDescent="0.2">
      <c r="B8" s="31" t="s">
        <v>53</v>
      </c>
      <c r="C8" s="87" t="s">
        <v>121</v>
      </c>
      <c r="D8" s="88"/>
      <c r="F8" s="20" t="s">
        <v>57</v>
      </c>
      <c r="G8" s="17" t="s">
        <v>99</v>
      </c>
      <c r="H8" s="20" t="s">
        <v>86</v>
      </c>
      <c r="I8" s="93" t="s">
        <v>100</v>
      </c>
      <c r="J8" s="93"/>
      <c r="K8" s="93"/>
      <c r="L8" s="93"/>
      <c r="N8" s="36" t="s">
        <v>61</v>
      </c>
      <c r="O8" s="89" t="s">
        <v>110</v>
      </c>
      <c r="P8" s="94"/>
      <c r="Q8" s="94"/>
    </row>
    <row r="9" spans="1:25" s="2" customFormat="1" ht="64.5" customHeight="1" x14ac:dyDescent="0.2">
      <c r="B9" s="31" t="s">
        <v>54</v>
      </c>
      <c r="C9" s="90" t="s">
        <v>122</v>
      </c>
      <c r="D9" s="91"/>
      <c r="F9" s="95" t="s">
        <v>58</v>
      </c>
      <c r="G9" s="95" t="s">
        <v>86</v>
      </c>
      <c r="H9" s="98" t="s">
        <v>90</v>
      </c>
      <c r="I9" s="89" t="s">
        <v>101</v>
      </c>
      <c r="J9" s="89"/>
      <c r="K9" s="89"/>
      <c r="L9" s="89"/>
      <c r="N9" s="36" t="s">
        <v>111</v>
      </c>
      <c r="O9" s="89" t="s">
        <v>112</v>
      </c>
      <c r="P9" s="94"/>
      <c r="Q9" s="94"/>
    </row>
    <row r="10" spans="1:25" s="2" customFormat="1" ht="23.1" customHeight="1" x14ac:dyDescent="0.2">
      <c r="F10" s="97"/>
      <c r="G10" s="97"/>
      <c r="H10" s="99"/>
      <c r="I10" s="89"/>
      <c r="J10" s="89"/>
      <c r="K10" s="89"/>
      <c r="L10" s="89"/>
      <c r="N10" s="93" t="s">
        <v>113</v>
      </c>
      <c r="O10" s="89" t="s">
        <v>114</v>
      </c>
      <c r="P10" s="89"/>
      <c r="Q10" s="89"/>
    </row>
    <row r="11" spans="1:25" s="2" customFormat="1" ht="39" customHeight="1" x14ac:dyDescent="0.2">
      <c r="N11" s="93"/>
      <c r="O11" s="89"/>
      <c r="P11" s="89"/>
      <c r="Q11" s="89"/>
    </row>
    <row r="12" spans="1:25" s="2" customFormat="1" ht="53.1" customHeight="1" x14ac:dyDescent="0.2">
      <c r="H12" s="21"/>
      <c r="I12" s="21"/>
      <c r="N12" s="36" t="s">
        <v>115</v>
      </c>
      <c r="O12" s="89" t="s">
        <v>116</v>
      </c>
      <c r="P12" s="89"/>
      <c r="Q12" s="89"/>
    </row>
    <row r="13" spans="1:25" s="2" customFormat="1" x14ac:dyDescent="0.2">
      <c r="F13" s="21"/>
      <c r="G13" s="21"/>
      <c r="H13" s="21"/>
      <c r="I13" s="21"/>
    </row>
    <row r="14" spans="1:25" s="2" customFormat="1" x14ac:dyDescent="0.2">
      <c r="C14" s="112" t="s">
        <v>75</v>
      </c>
      <c r="D14" s="112"/>
      <c r="F14" s="117" t="s">
        <v>76</v>
      </c>
      <c r="G14" s="117"/>
      <c r="H14" s="117"/>
      <c r="I14" s="117"/>
      <c r="J14" s="117"/>
      <c r="K14" s="117"/>
      <c r="L14" s="117"/>
      <c r="O14" s="113" t="s">
        <v>6</v>
      </c>
      <c r="P14" s="114"/>
      <c r="Q14" s="114"/>
      <c r="R14" s="114"/>
      <c r="S14" s="114"/>
      <c r="T14" s="114"/>
      <c r="U14" s="115"/>
      <c r="X14" s="110" t="s">
        <v>77</v>
      </c>
      <c r="Y14" s="111"/>
    </row>
    <row r="15" spans="1:25" s="2" customFormat="1" ht="114" customHeight="1" x14ac:dyDescent="0.2">
      <c r="C15" s="15" t="s">
        <v>8</v>
      </c>
      <c r="D15" s="15" t="s">
        <v>30</v>
      </c>
      <c r="F15" s="113" t="s">
        <v>6</v>
      </c>
      <c r="G15" s="114"/>
      <c r="H15" s="114"/>
      <c r="I15" s="114"/>
      <c r="J15" s="114"/>
      <c r="K15" s="114"/>
      <c r="L15" s="115"/>
      <c r="N15" s="16"/>
      <c r="O15" s="116" t="s">
        <v>31</v>
      </c>
      <c r="P15" s="116"/>
      <c r="Q15" s="17" t="s">
        <v>38</v>
      </c>
      <c r="R15" s="17" t="s">
        <v>39</v>
      </c>
      <c r="S15" s="17" t="s">
        <v>40</v>
      </c>
      <c r="T15" s="17" t="s">
        <v>41</v>
      </c>
      <c r="U15" s="17" t="s">
        <v>42</v>
      </c>
      <c r="X15" s="18" t="s">
        <v>7</v>
      </c>
      <c r="Y15" s="15" t="s">
        <v>8</v>
      </c>
    </row>
    <row r="16" spans="1:25" s="2" customFormat="1" ht="78.75" x14ac:dyDescent="0.2">
      <c r="B16" s="118" t="s">
        <v>11</v>
      </c>
      <c r="C16" s="19" t="s">
        <v>25</v>
      </c>
      <c r="D16" s="20">
        <v>1</v>
      </c>
      <c r="E16" s="21"/>
      <c r="F16" s="116" t="s">
        <v>31</v>
      </c>
      <c r="G16" s="116"/>
      <c r="H16" s="17" t="s">
        <v>38</v>
      </c>
      <c r="I16" s="17" t="s">
        <v>39</v>
      </c>
      <c r="J16" s="17" t="s">
        <v>40</v>
      </c>
      <c r="K16" s="17" t="s">
        <v>41</v>
      </c>
      <c r="L16" s="17" t="s">
        <v>42</v>
      </c>
      <c r="O16" s="116" t="s">
        <v>32</v>
      </c>
      <c r="P16" s="116"/>
      <c r="Q16" s="17" t="s">
        <v>37</v>
      </c>
      <c r="R16" s="17" t="s">
        <v>36</v>
      </c>
      <c r="S16" s="17" t="s">
        <v>33</v>
      </c>
      <c r="T16" s="17" t="s">
        <v>34</v>
      </c>
      <c r="U16" s="17" t="s">
        <v>35</v>
      </c>
      <c r="X16" s="25" t="s">
        <v>17</v>
      </c>
      <c r="Y16" s="17" t="s">
        <v>18</v>
      </c>
    </row>
    <row r="17" spans="2:25" s="2" customFormat="1" ht="45" x14ac:dyDescent="0.2">
      <c r="B17" s="118"/>
      <c r="C17" s="19" t="s">
        <v>26</v>
      </c>
      <c r="D17" s="20">
        <v>2</v>
      </c>
      <c r="E17" s="21"/>
      <c r="F17" s="116" t="s">
        <v>32</v>
      </c>
      <c r="G17" s="116"/>
      <c r="H17" s="17" t="s">
        <v>37</v>
      </c>
      <c r="I17" s="17" t="s">
        <v>36</v>
      </c>
      <c r="J17" s="17" t="s">
        <v>33</v>
      </c>
      <c r="K17" s="17" t="s">
        <v>34</v>
      </c>
      <c r="L17" s="17" t="s">
        <v>35</v>
      </c>
      <c r="O17" s="117" t="s">
        <v>8</v>
      </c>
      <c r="P17" s="117" t="s">
        <v>43</v>
      </c>
      <c r="Q17" s="15" t="s">
        <v>44</v>
      </c>
      <c r="R17" s="15" t="s">
        <v>45</v>
      </c>
      <c r="S17" s="15" t="s">
        <v>24</v>
      </c>
      <c r="T17" s="15" t="s">
        <v>46</v>
      </c>
      <c r="U17" s="15" t="s">
        <v>47</v>
      </c>
      <c r="X17" s="26" t="s">
        <v>19</v>
      </c>
      <c r="Y17" s="17" t="s">
        <v>20</v>
      </c>
    </row>
    <row r="18" spans="2:25" s="2" customFormat="1" ht="22.5" x14ac:dyDescent="0.2">
      <c r="B18" s="118"/>
      <c r="C18" s="19" t="s">
        <v>27</v>
      </c>
      <c r="D18" s="20">
        <v>3</v>
      </c>
      <c r="E18" s="21"/>
      <c r="F18" s="117" t="s">
        <v>8</v>
      </c>
      <c r="G18" s="117" t="s">
        <v>43</v>
      </c>
      <c r="H18" s="15" t="s">
        <v>44</v>
      </c>
      <c r="I18" s="15" t="s">
        <v>45</v>
      </c>
      <c r="J18" s="15" t="s">
        <v>24</v>
      </c>
      <c r="K18" s="15" t="s">
        <v>46</v>
      </c>
      <c r="L18" s="15" t="s">
        <v>47</v>
      </c>
      <c r="O18" s="117"/>
      <c r="P18" s="117"/>
      <c r="Q18" s="20">
        <v>1</v>
      </c>
      <c r="R18" s="20">
        <v>2</v>
      </c>
      <c r="S18" s="20">
        <v>3</v>
      </c>
      <c r="T18" s="20">
        <v>4</v>
      </c>
      <c r="U18" s="20">
        <v>5</v>
      </c>
      <c r="X18" s="13">
        <v>5</v>
      </c>
      <c r="Y18" s="17" t="s">
        <v>21</v>
      </c>
    </row>
    <row r="19" spans="2:25" s="2" customFormat="1" ht="51.75" customHeight="1" x14ac:dyDescent="0.2">
      <c r="B19" s="118"/>
      <c r="C19" s="19" t="s">
        <v>28</v>
      </c>
      <c r="D19" s="20">
        <v>4</v>
      </c>
      <c r="E19" s="21"/>
      <c r="F19" s="117"/>
      <c r="G19" s="117"/>
      <c r="H19" s="20">
        <v>1</v>
      </c>
      <c r="I19" s="20">
        <v>2</v>
      </c>
      <c r="J19" s="20">
        <v>3</v>
      </c>
      <c r="K19" s="20">
        <v>4</v>
      </c>
      <c r="L19" s="20">
        <v>5</v>
      </c>
      <c r="N19" s="118" t="s">
        <v>11</v>
      </c>
      <c r="O19" s="19" t="s">
        <v>25</v>
      </c>
      <c r="P19" s="20">
        <v>1</v>
      </c>
      <c r="Q19" s="14">
        <v>2</v>
      </c>
      <c r="R19" s="14">
        <v>3</v>
      </c>
      <c r="S19" s="14">
        <v>4</v>
      </c>
      <c r="T19" s="13">
        <v>5</v>
      </c>
      <c r="U19" s="26">
        <v>6</v>
      </c>
      <c r="X19" s="14" t="s">
        <v>22</v>
      </c>
      <c r="Y19" s="17" t="s">
        <v>23</v>
      </c>
    </row>
    <row r="20" spans="2:25" s="2" customFormat="1" ht="33.75" x14ac:dyDescent="0.2">
      <c r="B20" s="118"/>
      <c r="C20" s="19" t="s">
        <v>29</v>
      </c>
      <c r="D20" s="20">
        <v>5</v>
      </c>
      <c r="E20" s="21"/>
      <c r="F20" s="21"/>
      <c r="G20" s="21"/>
      <c r="H20" s="21"/>
      <c r="I20" s="21"/>
      <c r="J20" s="21"/>
      <c r="K20" s="21"/>
      <c r="N20" s="118"/>
      <c r="O20" s="19" t="s">
        <v>26</v>
      </c>
      <c r="P20" s="20">
        <v>2</v>
      </c>
      <c r="Q20" s="14">
        <v>3</v>
      </c>
      <c r="R20" s="14">
        <v>4</v>
      </c>
      <c r="S20" s="13">
        <v>5</v>
      </c>
      <c r="T20" s="26">
        <v>6</v>
      </c>
      <c r="U20" s="26">
        <v>7</v>
      </c>
    </row>
    <row r="21" spans="2:25" s="2" customFormat="1" ht="45" x14ac:dyDescent="0.2">
      <c r="F21" s="21"/>
      <c r="G21" s="21"/>
      <c r="H21" s="21"/>
      <c r="I21" s="21"/>
      <c r="J21" s="21"/>
      <c r="K21" s="21"/>
      <c r="N21" s="118"/>
      <c r="O21" s="19" t="s">
        <v>27</v>
      </c>
      <c r="P21" s="20">
        <v>3</v>
      </c>
      <c r="Q21" s="14">
        <v>4</v>
      </c>
      <c r="R21" s="13">
        <v>5</v>
      </c>
      <c r="S21" s="26">
        <v>6</v>
      </c>
      <c r="T21" s="26">
        <v>7</v>
      </c>
      <c r="U21" s="25">
        <v>8</v>
      </c>
      <c r="X21" s="12" t="s">
        <v>12</v>
      </c>
      <c r="Y21" s="12" t="s">
        <v>81</v>
      </c>
    </row>
    <row r="22" spans="2:25" s="2" customFormat="1" ht="22.5" x14ac:dyDescent="0.2">
      <c r="B22" s="2" t="s">
        <v>80</v>
      </c>
      <c r="N22" s="118"/>
      <c r="O22" s="19" t="s">
        <v>28</v>
      </c>
      <c r="P22" s="20">
        <v>4</v>
      </c>
      <c r="Q22" s="13">
        <v>5</v>
      </c>
      <c r="R22" s="26">
        <v>6</v>
      </c>
      <c r="S22" s="26">
        <v>7</v>
      </c>
      <c r="T22" s="25">
        <v>8</v>
      </c>
      <c r="U22" s="25">
        <v>9</v>
      </c>
      <c r="X22" s="2" t="s">
        <v>92</v>
      </c>
      <c r="Y22" s="2" t="s">
        <v>73</v>
      </c>
    </row>
    <row r="23" spans="2:25" s="2" customFormat="1" ht="33.75" x14ac:dyDescent="0.2">
      <c r="N23" s="118"/>
      <c r="O23" s="19" t="s">
        <v>29</v>
      </c>
      <c r="P23" s="20">
        <v>5</v>
      </c>
      <c r="Q23" s="26">
        <v>6</v>
      </c>
      <c r="R23" s="26">
        <v>7</v>
      </c>
      <c r="S23" s="25">
        <v>8</v>
      </c>
      <c r="T23" s="25">
        <v>9</v>
      </c>
      <c r="U23" s="25">
        <v>10</v>
      </c>
      <c r="X23" s="2" t="s">
        <v>93</v>
      </c>
      <c r="Y23" s="2" t="s">
        <v>74</v>
      </c>
    </row>
    <row r="24" spans="2:25" s="2" customFormat="1" x14ac:dyDescent="0.2">
      <c r="X24" s="2" t="s">
        <v>94</v>
      </c>
    </row>
    <row r="25" spans="2:25" x14ac:dyDescent="0.2"/>
    <row r="26" spans="2:25" x14ac:dyDescent="0.2">
      <c r="C26" s="22" t="s">
        <v>49</v>
      </c>
      <c r="D26" s="22" t="s">
        <v>52</v>
      </c>
      <c r="F26" s="22" t="s">
        <v>62</v>
      </c>
      <c r="G26" s="22" t="s">
        <v>48</v>
      </c>
      <c r="H26" s="22" t="s">
        <v>9</v>
      </c>
    </row>
    <row r="27" spans="2:25" x14ac:dyDescent="0.2">
      <c r="C27" s="22" t="s">
        <v>50</v>
      </c>
      <c r="D27" s="22" t="s">
        <v>53</v>
      </c>
      <c r="F27" s="22" t="s">
        <v>63</v>
      </c>
      <c r="G27" s="22" t="s">
        <v>69</v>
      </c>
      <c r="H27" s="22" t="s">
        <v>140</v>
      </c>
      <c r="P27" s="23"/>
      <c r="Q27" s="23"/>
      <c r="R27" s="23"/>
      <c r="S27" s="23"/>
      <c r="T27" s="23"/>
    </row>
    <row r="28" spans="2:25" x14ac:dyDescent="0.2">
      <c r="C28" s="22" t="s">
        <v>51</v>
      </c>
      <c r="D28" s="22" t="s">
        <v>54</v>
      </c>
      <c r="F28" s="22" t="s">
        <v>64</v>
      </c>
      <c r="G28" s="22" t="s">
        <v>68</v>
      </c>
      <c r="H28" s="22" t="s">
        <v>74</v>
      </c>
      <c r="P28" s="23"/>
      <c r="Q28" s="23"/>
      <c r="R28" s="23"/>
      <c r="S28" s="23"/>
      <c r="T28" s="23"/>
    </row>
    <row r="29" spans="2:25" x14ac:dyDescent="0.2">
      <c r="F29" s="22" t="s">
        <v>65</v>
      </c>
      <c r="G29" s="22" t="s">
        <v>70</v>
      </c>
      <c r="H29" s="22" t="s">
        <v>195</v>
      </c>
      <c r="P29" s="23"/>
      <c r="Q29" s="23"/>
      <c r="R29" s="23"/>
      <c r="S29" s="23"/>
      <c r="T29" s="23"/>
    </row>
    <row r="30" spans="2:25" x14ac:dyDescent="0.2">
      <c r="F30" s="22" t="s">
        <v>66</v>
      </c>
      <c r="G30" s="22" t="s">
        <v>71</v>
      </c>
      <c r="P30" s="23"/>
      <c r="Q30" s="23"/>
      <c r="R30" s="23"/>
      <c r="S30" s="23"/>
      <c r="T30" s="23"/>
    </row>
    <row r="31" spans="2:25" x14ac:dyDescent="0.2">
      <c r="F31" s="22" t="s">
        <v>67</v>
      </c>
      <c r="G31" s="22" t="s">
        <v>72</v>
      </c>
      <c r="P31" s="23"/>
      <c r="Q31" s="23"/>
      <c r="R31" s="23"/>
      <c r="S31" s="23"/>
      <c r="T31" s="23"/>
    </row>
    <row r="32" spans="2:25" x14ac:dyDescent="0.2"/>
    <row r="33" x14ac:dyDescent="0.2"/>
    <row r="34" x14ac:dyDescent="0.2"/>
    <row r="35" x14ac:dyDescent="0.2"/>
    <row r="36" ht="26.25" customHeight="1"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sheetData>
  <mergeCells count="42">
    <mergeCell ref="P17:P18"/>
    <mergeCell ref="N19:N23"/>
    <mergeCell ref="B16:B20"/>
    <mergeCell ref="F14:L14"/>
    <mergeCell ref="F16:G16"/>
    <mergeCell ref="F17:G17"/>
    <mergeCell ref="F18:F19"/>
    <mergeCell ref="G18:G19"/>
    <mergeCell ref="F15:L15"/>
    <mergeCell ref="O17:O18"/>
    <mergeCell ref="X14:Y14"/>
    <mergeCell ref="C14:D14"/>
    <mergeCell ref="O14:U14"/>
    <mergeCell ref="O15:P15"/>
    <mergeCell ref="O16:P16"/>
    <mergeCell ref="O12:Q12"/>
    <mergeCell ref="C3:D3"/>
    <mergeCell ref="C7:D7"/>
    <mergeCell ref="O8:Q8"/>
    <mergeCell ref="I8:L8"/>
    <mergeCell ref="O9:Q9"/>
    <mergeCell ref="F9:F10"/>
    <mergeCell ref="G9:G10"/>
    <mergeCell ref="H9:H10"/>
    <mergeCell ref="I9:L10"/>
    <mergeCell ref="H4:H6"/>
    <mergeCell ref="I4:L6"/>
    <mergeCell ref="O5:Q5"/>
    <mergeCell ref="O6:Q6"/>
    <mergeCell ref="O7:Q7"/>
    <mergeCell ref="I7:L7"/>
    <mergeCell ref="C8:D8"/>
    <mergeCell ref="C5:D5"/>
    <mergeCell ref="C9:D9"/>
    <mergeCell ref="O3:Q3"/>
    <mergeCell ref="N10:N11"/>
    <mergeCell ref="O10:Q11"/>
    <mergeCell ref="I3:L3"/>
    <mergeCell ref="O4:Q4"/>
    <mergeCell ref="F4:F6"/>
    <mergeCell ref="G4:G6"/>
    <mergeCell ref="C4:D4"/>
  </mergeCells>
  <pageMargins left="0.25" right="0.25" top="0.75" bottom="0.75" header="0.3" footer="0.3"/>
  <pageSetup scale="67" orientation="landscape" r:id="rId1"/>
  <rowBreaks count="1" manualBreakCount="1">
    <brk id="13" max="16383" man="1"/>
  </rowBreaks>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7</vt:i4>
      </vt:variant>
    </vt:vector>
  </HeadingPairs>
  <TitlesOfParts>
    <vt:vector size="9" baseType="lpstr">
      <vt:lpstr>ANEXO RIESGOS</vt:lpstr>
      <vt:lpstr>TABLAS VALORACIÓN</vt:lpstr>
      <vt:lpstr>'ANEXO RIESGOS'!Área_de_impresión</vt:lpstr>
      <vt:lpstr>ASIGNACIÓN</vt:lpstr>
      <vt:lpstr>CLASE</vt:lpstr>
      <vt:lpstr>FUENTE</vt:lpstr>
      <vt:lpstr>IMPACTO</vt:lpstr>
      <vt:lpstr>PROBABILIDAD</vt:lpstr>
      <vt:lpstr>'ANEXO RIESGOS'!Títulos_a_imprimir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Alfonso Rodriguez Bayona</dc:creator>
  <cp:lastModifiedBy>Ana Maria lopez Uribe</cp:lastModifiedBy>
  <cp:lastPrinted>2021-07-07T15:56:36Z</cp:lastPrinted>
  <dcterms:created xsi:type="dcterms:W3CDTF">2015-03-24T20:09:23Z</dcterms:created>
  <dcterms:modified xsi:type="dcterms:W3CDTF">2025-08-29T15:44:30Z</dcterms:modified>
</cp:coreProperties>
</file>